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zplanung\Finanzen\01 Reglemente, Strukturen, Formulare, Infos\Vorlagen\Excel\"/>
    </mc:Choice>
  </mc:AlternateContent>
  <bookViews>
    <workbookView xWindow="0" yWindow="0" windowWidth="23100" windowHeight="10400"/>
  </bookViews>
  <sheets>
    <sheet name="Vorlage" sheetId="2" r:id="rId1"/>
    <sheet name="Zusammenzug Reisespesen (Bahn) " sheetId="3" r:id="rId2"/>
    <sheet name="Tabelle1" sheetId="4" state="hidden" r:id="rId3"/>
  </sheets>
  <calcPr calcId="162913"/>
</workbook>
</file>

<file path=xl/calcChain.xml><?xml version="1.0" encoding="utf-8"?>
<calcChain xmlns="http://schemas.openxmlformats.org/spreadsheetml/2006/main">
  <c r="O60" i="3" l="1"/>
  <c r="O59" i="3"/>
  <c r="O58" i="3"/>
  <c r="O57" i="3"/>
  <c r="O56" i="3"/>
  <c r="O55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M57" i="2" l="1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R20" i="2"/>
  <c r="S20" i="2"/>
  <c r="T20" i="2"/>
  <c r="U20" i="2"/>
  <c r="V20" i="2"/>
  <c r="W20" i="2"/>
  <c r="X20" i="2"/>
  <c r="Y20" i="2"/>
  <c r="Z20" i="2"/>
  <c r="M20" i="2"/>
  <c r="N20" i="2"/>
  <c r="O20" i="2"/>
  <c r="P20" i="2"/>
  <c r="Q20" i="2"/>
  <c r="AA20" i="2"/>
  <c r="AB20" i="2"/>
  <c r="AC20" i="2"/>
  <c r="M46" i="3"/>
  <c r="M38" i="3"/>
  <c r="M30" i="3"/>
  <c r="M22" i="3"/>
  <c r="M60" i="3"/>
  <c r="M59" i="3"/>
  <c r="M58" i="3"/>
  <c r="M57" i="3"/>
  <c r="M56" i="3"/>
  <c r="M55" i="3"/>
  <c r="M47" i="3"/>
  <c r="M45" i="3"/>
  <c r="M44" i="3"/>
  <c r="M43" i="3"/>
  <c r="M42" i="3"/>
  <c r="M41" i="3"/>
  <c r="M40" i="3"/>
  <c r="M39" i="3"/>
  <c r="M37" i="3"/>
  <c r="M36" i="3"/>
  <c r="M35" i="3"/>
  <c r="M34" i="3"/>
  <c r="M33" i="3"/>
  <c r="M32" i="3"/>
  <c r="M31" i="3"/>
  <c r="M29" i="3"/>
  <c r="M28" i="3"/>
  <c r="M27" i="3"/>
  <c r="M26" i="3"/>
  <c r="M25" i="3"/>
  <c r="M24" i="3"/>
  <c r="M23" i="3"/>
  <c r="M21" i="3"/>
  <c r="M20" i="3"/>
  <c r="M19" i="3"/>
  <c r="M18" i="3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G3" i="4"/>
  <c r="H3" i="4" s="1"/>
  <c r="H2" i="4"/>
  <c r="L9" i="2" l="1"/>
  <c r="L12" i="2" s="1"/>
  <c r="L8" i="2"/>
  <c r="L10" i="2"/>
  <c r="AF58" i="2"/>
  <c r="AF59" i="2"/>
  <c r="AF60" i="2"/>
  <c r="AF61" i="2"/>
  <c r="AF62" i="2"/>
  <c r="AE64" i="2"/>
  <c r="AD64" i="2"/>
  <c r="L64" i="2"/>
  <c r="K64" i="2"/>
  <c r="J64" i="2"/>
  <c r="I64" i="2"/>
  <c r="H64" i="2"/>
  <c r="B55" i="3"/>
  <c r="B56" i="3"/>
  <c r="B57" i="3"/>
  <c r="B58" i="3"/>
  <c r="B59" i="3"/>
  <c r="F64" i="2"/>
  <c r="E64" i="2"/>
  <c r="F52" i="2"/>
  <c r="AF63" i="2"/>
  <c r="B60" i="3"/>
  <c r="B18" i="3"/>
  <c r="AF21" i="2"/>
  <c r="B19" i="3"/>
  <c r="AF22" i="2"/>
  <c r="B20" i="3"/>
  <c r="AF23" i="2"/>
  <c r="B21" i="3"/>
  <c r="AF24" i="2"/>
  <c r="B22" i="3"/>
  <c r="AF25" i="2"/>
  <c r="B23" i="3"/>
  <c r="AF26" i="2"/>
  <c r="B24" i="3"/>
  <c r="AF27" i="2"/>
  <c r="B25" i="3"/>
  <c r="AF28" i="2"/>
  <c r="B26" i="3"/>
  <c r="AF29" i="2"/>
  <c r="B27" i="3"/>
  <c r="AF30" i="2"/>
  <c r="B28" i="3"/>
  <c r="AF31" i="2"/>
  <c r="B29" i="3"/>
  <c r="AF32" i="2"/>
  <c r="B30" i="3"/>
  <c r="AF33" i="2"/>
  <c r="B31" i="3"/>
  <c r="AF34" i="2"/>
  <c r="B32" i="3"/>
  <c r="AF35" i="2"/>
  <c r="B33" i="3"/>
  <c r="AF36" i="2"/>
  <c r="B34" i="3"/>
  <c r="AF37" i="2"/>
  <c r="B35" i="3"/>
  <c r="AF38" i="2"/>
  <c r="B36" i="3"/>
  <c r="AF39" i="2"/>
  <c r="B37" i="3"/>
  <c r="AF40" i="2"/>
  <c r="B38" i="3"/>
  <c r="AF41" i="2"/>
  <c r="B39" i="3"/>
  <c r="AF42" i="2"/>
  <c r="B40" i="3"/>
  <c r="AF43" i="2"/>
  <c r="B41" i="3"/>
  <c r="AF44" i="2"/>
  <c r="B42" i="3"/>
  <c r="AF45" i="2"/>
  <c r="B43" i="3"/>
  <c r="AF46" i="2"/>
  <c r="B44" i="3"/>
  <c r="AF47" i="2"/>
  <c r="B45" i="3"/>
  <c r="AF48" i="2"/>
  <c r="B46" i="3"/>
  <c r="AF49" i="2"/>
  <c r="B47" i="3"/>
  <c r="AF50" i="2"/>
  <c r="F20" i="2"/>
  <c r="G20" i="2"/>
  <c r="H20" i="2"/>
  <c r="I20" i="2"/>
  <c r="J20" i="2"/>
  <c r="K20" i="2"/>
  <c r="L20" i="2"/>
  <c r="AD20" i="2"/>
  <c r="AE20" i="2"/>
  <c r="AF20" i="2"/>
  <c r="AG20" i="2"/>
  <c r="E20" i="2"/>
  <c r="F57" i="2"/>
  <c r="G57" i="2"/>
  <c r="H57" i="2"/>
  <c r="I57" i="2"/>
  <c r="J57" i="2"/>
  <c r="K57" i="2"/>
  <c r="L57" i="2"/>
  <c r="AD57" i="2"/>
  <c r="AE57" i="2"/>
  <c r="AF57" i="2"/>
  <c r="AG57" i="2"/>
  <c r="E57" i="2"/>
  <c r="AG65" i="2"/>
  <c r="AG53" i="2"/>
  <c r="AE52" i="2"/>
  <c r="AD52" i="2"/>
  <c r="L52" i="2"/>
  <c r="K52" i="2"/>
  <c r="J52" i="2"/>
  <c r="I52" i="2"/>
  <c r="H52" i="2"/>
  <c r="E52" i="2"/>
  <c r="AF51" i="2"/>
  <c r="K12" i="2"/>
  <c r="C10" i="2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18" i="3"/>
  <c r="AF64" i="2" l="1"/>
  <c r="AF52" i="2"/>
  <c r="G39" i="2"/>
  <c r="AG39" i="2" s="1"/>
  <c r="G35" i="2"/>
  <c r="AG35" i="2" s="1"/>
  <c r="G38" i="2"/>
  <c r="AG38" i="2" s="1"/>
  <c r="G30" i="2"/>
  <c r="AG30" i="2" s="1"/>
  <c r="G62" i="2"/>
  <c r="AG62" i="2" s="1"/>
  <c r="G47" i="2"/>
  <c r="AG47" i="2" s="1"/>
  <c r="G46" i="2"/>
  <c r="AG46" i="2" s="1"/>
  <c r="G61" i="2"/>
  <c r="AG61" i="2" s="1"/>
  <c r="G43" i="2"/>
  <c r="AG43" i="2" s="1"/>
  <c r="G41" i="2"/>
  <c r="AG41" i="2" s="1"/>
  <c r="G37" i="2"/>
  <c r="AG37" i="2" s="1"/>
  <c r="G29" i="2"/>
  <c r="AG29" i="2" s="1"/>
  <c r="G25" i="2"/>
  <c r="AG25" i="2" s="1"/>
  <c r="G60" i="2"/>
  <c r="AG60" i="2" s="1"/>
  <c r="G28" i="3"/>
  <c r="G31" i="2"/>
  <c r="AG31" i="2" s="1"/>
  <c r="G63" i="2"/>
  <c r="AG63" i="2" s="1"/>
  <c r="G48" i="2"/>
  <c r="AG48" i="2" s="1"/>
  <c r="G44" i="2"/>
  <c r="AG44" i="2" s="1"/>
  <c r="G36" i="2"/>
  <c r="AG36" i="2" s="1"/>
  <c r="G32" i="2"/>
  <c r="AG32" i="2" s="1"/>
  <c r="G28" i="2"/>
  <c r="AG28" i="2" s="1"/>
  <c r="G57" i="3"/>
  <c r="J56" i="3"/>
  <c r="G18" i="3"/>
  <c r="G20" i="3"/>
  <c r="J58" i="3"/>
  <c r="J59" i="3"/>
  <c r="G32" i="3"/>
  <c r="J26" i="3"/>
  <c r="G24" i="3"/>
  <c r="G60" i="3"/>
  <c r="G19" i="3"/>
  <c r="J35" i="3"/>
  <c r="J57" i="3"/>
  <c r="G27" i="3"/>
  <c r="J32" i="3"/>
  <c r="J45" i="3"/>
  <c r="G42" i="3"/>
  <c r="J18" i="3"/>
  <c r="G26" i="3"/>
  <c r="G45" i="3"/>
  <c r="J40" i="3"/>
  <c r="G40" i="3"/>
  <c r="J46" i="3"/>
  <c r="G30" i="3"/>
  <c r="G43" i="3"/>
  <c r="J38" i="3"/>
  <c r="J44" i="3"/>
  <c r="G27" i="2"/>
  <c r="AG27" i="2" s="1"/>
  <c r="G21" i="2"/>
  <c r="AG21" i="2" s="1"/>
  <c r="J19" i="3"/>
  <c r="G45" i="2"/>
  <c r="AG45" i="2" s="1"/>
  <c r="G33" i="2"/>
  <c r="AG33" i="2" s="1"/>
  <c r="G22" i="2"/>
  <c r="AG22" i="2" s="1"/>
  <c r="G44" i="3"/>
  <c r="J21" i="3"/>
  <c r="G35" i="3"/>
  <c r="J24" i="3"/>
  <c r="J42" i="3"/>
  <c r="G21" i="3"/>
  <c r="J43" i="3"/>
  <c r="J60" i="3"/>
  <c r="G46" i="3"/>
  <c r="J28" i="3"/>
  <c r="G29" i="3"/>
  <c r="G58" i="3"/>
  <c r="J29" i="3"/>
  <c r="G36" i="3"/>
  <c r="G59" i="3"/>
  <c r="J22" i="3"/>
  <c r="J34" i="3"/>
  <c r="G49" i="2"/>
  <c r="AG49" i="2" s="1"/>
  <c r="G34" i="3"/>
  <c r="G22" i="3"/>
  <c r="J36" i="3"/>
  <c r="G37" i="3"/>
  <c r="G56" i="3"/>
  <c r="J27" i="3"/>
  <c r="J37" i="3"/>
  <c r="J55" i="3"/>
  <c r="G40" i="2"/>
  <c r="AG40" i="2" s="1"/>
  <c r="G23" i="2"/>
  <c r="AG23" i="2" s="1"/>
  <c r="G59" i="2"/>
  <c r="AG59" i="2" s="1"/>
  <c r="G38" i="3"/>
  <c r="G55" i="3"/>
  <c r="J20" i="3"/>
  <c r="J30" i="3"/>
  <c r="G41" i="3"/>
  <c r="G33" i="3"/>
  <c r="G25" i="3"/>
  <c r="G50" i="2"/>
  <c r="AG50" i="2" s="1"/>
  <c r="G42" i="2"/>
  <c r="AG42" i="2" s="1"/>
  <c r="G34" i="2"/>
  <c r="AG34" i="2" s="1"/>
  <c r="G47" i="3"/>
  <c r="G39" i="3"/>
  <c r="G31" i="3"/>
  <c r="G23" i="3"/>
  <c r="J23" i="3"/>
  <c r="J31" i="3"/>
  <c r="J39" i="3"/>
  <c r="J47" i="3"/>
  <c r="G24" i="2"/>
  <c r="AG24" i="2" s="1"/>
  <c r="G58" i="2"/>
  <c r="J25" i="3"/>
  <c r="J33" i="3"/>
  <c r="J41" i="3"/>
  <c r="G26" i="2"/>
  <c r="AG26" i="2" s="1"/>
  <c r="AG58" i="2" l="1"/>
  <c r="G64" i="2"/>
  <c r="AG64" i="2" s="1"/>
  <c r="G52" i="2"/>
  <c r="AG52" i="2"/>
  <c r="AG68" i="2" l="1"/>
</calcChain>
</file>

<file path=xl/sharedStrings.xml><?xml version="1.0" encoding="utf-8"?>
<sst xmlns="http://schemas.openxmlformats.org/spreadsheetml/2006/main" count="978" uniqueCount="612">
  <si>
    <t>Name</t>
  </si>
  <si>
    <t>CHF</t>
  </si>
  <si>
    <t>Abteilung</t>
  </si>
  <si>
    <t>Leitung</t>
  </si>
  <si>
    <t>Hotel</t>
  </si>
  <si>
    <t>Rechnung/Kreditkartenzahlung Uni in</t>
  </si>
  <si>
    <t>Begleitp.</t>
  </si>
  <si>
    <t>Total Ausgaben</t>
  </si>
  <si>
    <t>Total (CHF) Studierende</t>
  </si>
  <si>
    <t>Total (CHF) Leitung</t>
  </si>
  <si>
    <t>Durchschnitt Studierende</t>
  </si>
  <si>
    <t>Durchschnitt Leitung</t>
  </si>
  <si>
    <t>Kreditkartenzahlung Uni (Gesamt-TN)</t>
  </si>
  <si>
    <t>Total Exkursion</t>
  </si>
  <si>
    <t>Nr.</t>
  </si>
  <si>
    <t>RG Uni</t>
  </si>
  <si>
    <t>Kreditkarte</t>
  </si>
  <si>
    <t>Total Zug CH</t>
  </si>
  <si>
    <t>Währung</t>
  </si>
  <si>
    <t>Total Zug Ausland 1</t>
  </si>
  <si>
    <t>Total Zug Ausland 2</t>
  </si>
  <si>
    <t>Ermässigung
GA/Halbtax</t>
  </si>
  <si>
    <t>Total ReiseSpesen</t>
  </si>
  <si>
    <t>Teilnehmer:</t>
  </si>
  <si>
    <t>Begleitpersonen:</t>
  </si>
  <si>
    <t>Kurs</t>
  </si>
  <si>
    <t>Zugticket Bankauszug CHF</t>
  </si>
  <si>
    <t>Reisespesen (Bahn / Bus / Tram) der Teilnehmenden</t>
  </si>
  <si>
    <t>Anzahl Teilnehmende Studierende</t>
  </si>
  <si>
    <t>Projekt / Destination</t>
  </si>
  <si>
    <t>Datum Abfahrt</t>
  </si>
  <si>
    <t>Datum Rückkehr</t>
  </si>
  <si>
    <t>Total Dauer</t>
  </si>
  <si>
    <t>Dauer</t>
  </si>
  <si>
    <t>Flugticket</t>
  </si>
  <si>
    <t>Reisespesen
gem. sep. Auflistung</t>
  </si>
  <si>
    <t>Eintritte Museum….</t>
  </si>
  <si>
    <t>Eintritte in die 
Museum…</t>
  </si>
  <si>
    <t>Diverses</t>
  </si>
  <si>
    <t>Mittagessen</t>
  </si>
  <si>
    <t>Abendessen</t>
  </si>
  <si>
    <t>Ansatz</t>
  </si>
  <si>
    <t>Anzahl</t>
  </si>
  <si>
    <t>Total</t>
  </si>
  <si>
    <t xml:space="preserve">Frühstück </t>
  </si>
  <si>
    <t>nicht berechtigt, wenn im Hotel inbegriffen!</t>
  </si>
  <si>
    <t>Verpflegung effektiv</t>
  </si>
  <si>
    <t>Martikel-Nr.</t>
  </si>
  <si>
    <t>Exkursions-Abrechnung</t>
  </si>
  <si>
    <t>Abrechnungs-Datum</t>
  </si>
  <si>
    <t>Stud / Dokt</t>
  </si>
  <si>
    <t>Tages-pauschale</t>
  </si>
  <si>
    <t>Anzahl Begleitpersonen</t>
  </si>
  <si>
    <t>Ermässigung</t>
  </si>
  <si>
    <t>Halbtax</t>
  </si>
  <si>
    <t>GA</t>
  </si>
  <si>
    <t>ohne</t>
  </si>
  <si>
    <r>
      <t xml:space="preserve">ausschliesslich selber finanziert, </t>
    </r>
    <r>
      <rPr>
        <b/>
        <u/>
        <sz val="10"/>
        <rFont val="Arial"/>
        <family val="2"/>
      </rPr>
      <t>exkl. Flug</t>
    </r>
  </si>
  <si>
    <t xml:space="preserve"> - Bei GA: Bitte eine Kopie des GA's verlangen!</t>
  </si>
  <si>
    <t xml:space="preserve"> - Keine Auszahlung ohne Beleg</t>
  </si>
  <si>
    <t>Land</t>
  </si>
  <si>
    <t>ISO-Wäh- rungscode</t>
  </si>
  <si>
    <t xml:space="preserve"> -</t>
  </si>
  <si>
    <t xml:space="preserve"> - </t>
  </si>
  <si>
    <t>Schweiz</t>
  </si>
  <si>
    <t>Schweizer Franken</t>
  </si>
  <si>
    <r>
      <rPr>
        <sz val="9"/>
        <rFont val="Arial"/>
        <family val="2"/>
      </rPr>
      <t>Afghanistan</t>
    </r>
  </si>
  <si>
    <t>Euro</t>
  </si>
  <si>
    <t>EUR</t>
  </si>
  <si>
    <r>
      <rPr>
        <sz val="9"/>
        <rFont val="Arial"/>
        <family val="2"/>
      </rPr>
      <t>Ägypten</t>
    </r>
  </si>
  <si>
    <t>USA</t>
  </si>
  <si>
    <t>US Dollar</t>
  </si>
  <si>
    <t>USD</t>
  </si>
  <si>
    <r>
      <rPr>
        <sz val="9"/>
        <rFont val="Arial"/>
        <family val="2"/>
      </rPr>
      <t>Albanien</t>
    </r>
  </si>
  <si>
    <r>
      <rPr>
        <sz val="9"/>
        <rFont val="Arial"/>
        <family val="2"/>
      </rPr>
      <t>Großbritannien</t>
    </r>
  </si>
  <si>
    <t>Pfund Sterling</t>
  </si>
  <si>
    <r>
      <rPr>
        <sz val="8"/>
        <rFont val="Arial"/>
        <family val="2"/>
      </rPr>
      <t>GBP</t>
    </r>
  </si>
  <si>
    <r>
      <rPr>
        <sz val="9"/>
        <rFont val="Arial"/>
        <family val="2"/>
      </rPr>
      <t>Algerien</t>
    </r>
  </si>
  <si>
    <t>Afghani</t>
  </si>
  <si>
    <r>
      <rPr>
        <sz val="8"/>
        <rFont val="Arial"/>
        <family val="2"/>
      </rPr>
      <t>AFN</t>
    </r>
  </si>
  <si>
    <r>
      <rPr>
        <sz val="9"/>
        <rFont val="Arial"/>
        <family val="2"/>
      </rPr>
      <t>Amerikanisch-Samoa</t>
    </r>
  </si>
  <si>
    <t>Ägyptisches Pfund</t>
  </si>
  <si>
    <r>
      <rPr>
        <sz val="8"/>
        <rFont val="Arial"/>
        <family val="2"/>
      </rPr>
      <t>EGP</t>
    </r>
  </si>
  <si>
    <r>
      <rPr>
        <sz val="9"/>
        <rFont val="Arial"/>
        <family val="2"/>
      </rPr>
      <t>Angola</t>
    </r>
  </si>
  <si>
    <t>Lek</t>
  </si>
  <si>
    <r>
      <rPr>
        <sz val="8"/>
        <rFont val="Arial"/>
        <family val="2"/>
      </rPr>
      <t>ALL</t>
    </r>
  </si>
  <si>
    <r>
      <rPr>
        <sz val="9"/>
        <rFont val="Arial"/>
        <family val="2"/>
      </rPr>
      <t>Anguilla</t>
    </r>
  </si>
  <si>
    <t>Algerischer Dinar</t>
  </si>
  <si>
    <r>
      <rPr>
        <sz val="8"/>
        <rFont val="Arial"/>
        <family val="2"/>
      </rPr>
      <t>DZD</t>
    </r>
  </si>
  <si>
    <r>
      <rPr>
        <sz val="9"/>
        <rFont val="Arial"/>
        <family val="2"/>
      </rPr>
      <t>Antigua und Barbuda</t>
    </r>
  </si>
  <si>
    <t>US-Dollar</t>
  </si>
  <si>
    <r>
      <rPr>
        <sz val="8"/>
        <rFont val="Arial"/>
        <family val="2"/>
      </rPr>
      <t>USD</t>
    </r>
  </si>
  <si>
    <r>
      <rPr>
        <sz val="9"/>
        <rFont val="Arial"/>
        <family val="2"/>
      </rPr>
      <t>Äquatorialguinea</t>
    </r>
  </si>
  <si>
    <t>Kwanza</t>
  </si>
  <si>
    <r>
      <rPr>
        <sz val="8"/>
        <rFont val="Arial"/>
        <family val="2"/>
      </rPr>
      <t>AOA</t>
    </r>
  </si>
  <si>
    <r>
      <rPr>
        <sz val="9"/>
        <rFont val="Arial"/>
        <family val="2"/>
      </rPr>
      <t>Argentinien</t>
    </r>
  </si>
  <si>
    <t>Ostkaribischer Dollar</t>
  </si>
  <si>
    <r>
      <rPr>
        <sz val="8"/>
        <rFont val="Arial"/>
        <family val="2"/>
      </rPr>
      <t>XCD</t>
    </r>
  </si>
  <si>
    <r>
      <rPr>
        <sz val="9"/>
        <rFont val="Arial"/>
        <family val="2"/>
      </rPr>
      <t>Armenien</t>
    </r>
  </si>
  <si>
    <r>
      <rPr>
        <sz val="9"/>
        <rFont val="Arial"/>
        <family val="2"/>
      </rPr>
      <t>Aruba</t>
    </r>
  </si>
  <si>
    <t>CFA-Franc</t>
  </si>
  <si>
    <r>
      <rPr>
        <sz val="8"/>
        <rFont val="Arial"/>
        <family val="2"/>
      </rPr>
      <t>XAF</t>
    </r>
  </si>
  <si>
    <r>
      <rPr>
        <sz val="9"/>
        <rFont val="Arial"/>
        <family val="2"/>
      </rPr>
      <t>Aserbaidschan</t>
    </r>
  </si>
  <si>
    <t>Argentinischer Peso</t>
  </si>
  <si>
    <r>
      <rPr>
        <sz val="8"/>
        <rFont val="Arial"/>
        <family val="2"/>
      </rPr>
      <t>ARS</t>
    </r>
  </si>
  <si>
    <r>
      <rPr>
        <sz val="9"/>
        <rFont val="Arial"/>
        <family val="2"/>
      </rPr>
      <t>Äthiopien</t>
    </r>
  </si>
  <si>
    <t>Dram</t>
  </si>
  <si>
    <r>
      <rPr>
        <sz val="8"/>
        <rFont val="Arial"/>
        <family val="2"/>
      </rPr>
      <t>AMD</t>
    </r>
  </si>
  <si>
    <r>
      <rPr>
        <sz val="9"/>
        <rFont val="Arial"/>
        <family val="2"/>
      </rPr>
      <t>Australien</t>
    </r>
  </si>
  <si>
    <t>Aruba-Florin</t>
  </si>
  <si>
    <r>
      <rPr>
        <sz val="8"/>
        <rFont val="Arial"/>
        <family val="2"/>
      </rPr>
      <t>AWG</t>
    </r>
  </si>
  <si>
    <r>
      <rPr>
        <sz val="9"/>
        <rFont val="Arial"/>
        <family val="2"/>
      </rPr>
      <t>Bahamas</t>
    </r>
  </si>
  <si>
    <t>Aserbaidschan-Manat</t>
  </si>
  <si>
    <r>
      <rPr>
        <sz val="8"/>
        <rFont val="Arial"/>
        <family val="2"/>
      </rPr>
      <t>AZN</t>
    </r>
  </si>
  <si>
    <r>
      <rPr>
        <sz val="9"/>
        <rFont val="Arial"/>
        <family val="2"/>
      </rPr>
      <t>Bahrain</t>
    </r>
  </si>
  <si>
    <t>Birr</t>
  </si>
  <si>
    <r>
      <rPr>
        <sz val="8"/>
        <rFont val="Arial"/>
        <family val="2"/>
      </rPr>
      <t>ETB</t>
    </r>
  </si>
  <si>
    <r>
      <rPr>
        <sz val="9"/>
        <rFont val="Arial"/>
        <family val="2"/>
      </rPr>
      <t>Bangladesch</t>
    </r>
  </si>
  <si>
    <t>Australischer Dollar</t>
  </si>
  <si>
    <r>
      <rPr>
        <sz val="8"/>
        <rFont val="Arial"/>
        <family val="2"/>
      </rPr>
      <t>AUD</t>
    </r>
  </si>
  <si>
    <r>
      <rPr>
        <sz val="9"/>
        <rFont val="Arial"/>
        <family val="2"/>
      </rPr>
      <t>Barbados</t>
    </r>
  </si>
  <si>
    <t>Bahama-Dollar</t>
  </si>
  <si>
    <r>
      <rPr>
        <sz val="8"/>
        <rFont val="Arial"/>
        <family val="2"/>
      </rPr>
      <t>BSD</t>
    </r>
  </si>
  <si>
    <r>
      <rPr>
        <sz val="9"/>
        <rFont val="Arial"/>
        <family val="2"/>
      </rPr>
      <t>Belarus</t>
    </r>
  </si>
  <si>
    <t>Bahrain-Dinar</t>
  </si>
  <si>
    <r>
      <rPr>
        <sz val="8"/>
        <rFont val="Arial"/>
        <family val="2"/>
      </rPr>
      <t>BHD</t>
    </r>
  </si>
  <si>
    <t>Belgien</t>
  </si>
  <si>
    <t>Taka</t>
  </si>
  <si>
    <r>
      <rPr>
        <sz val="8"/>
        <rFont val="Arial"/>
        <family val="2"/>
      </rPr>
      <t>BDT</t>
    </r>
  </si>
  <si>
    <r>
      <rPr>
        <sz val="9"/>
        <rFont val="Arial"/>
        <family val="2"/>
      </rPr>
      <t>Belize</t>
    </r>
  </si>
  <si>
    <t>Barbados-Dollar</t>
  </si>
  <si>
    <r>
      <rPr>
        <sz val="8"/>
        <rFont val="Arial"/>
        <family val="2"/>
      </rPr>
      <t>BBD</t>
    </r>
  </si>
  <si>
    <r>
      <rPr>
        <sz val="9"/>
        <rFont val="Arial"/>
        <family val="2"/>
      </rPr>
      <t>Benin</t>
    </r>
  </si>
  <si>
    <t>Belarus-Rubel</t>
  </si>
  <si>
    <r>
      <rPr>
        <sz val="8"/>
        <rFont val="Arial"/>
        <family val="2"/>
      </rPr>
      <t>BYN</t>
    </r>
  </si>
  <si>
    <r>
      <rPr>
        <sz val="9"/>
        <rFont val="Arial"/>
        <family val="2"/>
      </rPr>
      <t>Bermuda</t>
    </r>
  </si>
  <si>
    <t>Belize-Dollar</t>
  </si>
  <si>
    <r>
      <rPr>
        <sz val="8"/>
        <rFont val="Arial"/>
        <family val="2"/>
      </rPr>
      <t>BZD</t>
    </r>
  </si>
  <si>
    <r>
      <rPr>
        <sz val="9"/>
        <rFont val="Arial"/>
        <family val="2"/>
      </rPr>
      <t>Bhutan</t>
    </r>
  </si>
  <si>
    <r>
      <rPr>
        <sz val="8"/>
        <rFont val="Arial"/>
        <family val="2"/>
      </rPr>
      <t>XOF</t>
    </r>
  </si>
  <si>
    <t>Bermuda-Dollar</t>
  </si>
  <si>
    <r>
      <rPr>
        <sz val="8"/>
        <rFont val="Arial"/>
        <family val="2"/>
      </rPr>
      <t>BMD</t>
    </r>
  </si>
  <si>
    <r>
      <rPr>
        <sz val="9"/>
        <rFont val="Arial"/>
        <family val="2"/>
      </rPr>
      <t>Bolivien, Plurinat. State of</t>
    </r>
  </si>
  <si>
    <t>Ngultrum</t>
  </si>
  <si>
    <r>
      <rPr>
        <sz val="8"/>
        <rFont val="Arial"/>
        <family val="2"/>
      </rPr>
      <t>BTN</t>
    </r>
  </si>
  <si>
    <r>
      <rPr>
        <sz val="9"/>
        <rFont val="Arial"/>
        <family val="2"/>
      </rPr>
      <t>Bonaire, St. Eustatius, Saba</t>
    </r>
  </si>
  <si>
    <t>Indische Rupie</t>
  </si>
  <si>
    <r>
      <rPr>
        <sz val="8"/>
        <rFont val="Arial"/>
        <family val="2"/>
      </rPr>
      <t>INR</t>
    </r>
  </si>
  <si>
    <r>
      <rPr>
        <sz val="9"/>
        <rFont val="Arial"/>
        <family val="2"/>
      </rPr>
      <t>Botsuana</t>
    </r>
  </si>
  <si>
    <t>Bolivar</t>
  </si>
  <si>
    <r>
      <rPr>
        <sz val="8"/>
        <rFont val="Arial"/>
        <family val="2"/>
      </rPr>
      <t>BOB</t>
    </r>
  </si>
  <si>
    <r>
      <rPr>
        <sz val="9"/>
        <rFont val="Arial"/>
        <family val="2"/>
      </rPr>
      <t>Brasilien</t>
    </r>
  </si>
  <si>
    <r>
      <rPr>
        <sz val="9"/>
        <rFont val="Arial"/>
        <family val="2"/>
      </rPr>
      <t>Brunei Darussalam</t>
    </r>
  </si>
  <si>
    <t>Pula</t>
  </si>
  <si>
    <r>
      <rPr>
        <sz val="8"/>
        <rFont val="Arial"/>
        <family val="2"/>
      </rPr>
      <t>BWP</t>
    </r>
  </si>
  <si>
    <r>
      <rPr>
        <sz val="9"/>
        <rFont val="Arial"/>
        <family val="2"/>
      </rPr>
      <t>Bulgarien</t>
    </r>
  </si>
  <si>
    <t>Real</t>
  </si>
  <si>
    <r>
      <rPr>
        <sz val="8"/>
        <rFont val="Arial"/>
        <family val="2"/>
      </rPr>
      <t>BRL</t>
    </r>
  </si>
  <si>
    <t>Bulgarien</t>
  </si>
  <si>
    <t>Brunei-Dollar</t>
  </si>
  <si>
    <r>
      <rPr>
        <sz val="8"/>
        <rFont val="Arial"/>
        <family val="2"/>
      </rPr>
      <t>BND</t>
    </r>
  </si>
  <si>
    <r>
      <rPr>
        <sz val="9"/>
        <rFont val="Arial"/>
        <family val="2"/>
      </rPr>
      <t>Burkina Faso</t>
    </r>
  </si>
  <si>
    <r>
      <rPr>
        <sz val="9"/>
        <rFont val="Arial"/>
        <family val="2"/>
      </rPr>
      <t>Burundi</t>
    </r>
  </si>
  <si>
    <t>Lew</t>
  </si>
  <si>
    <r>
      <rPr>
        <sz val="8"/>
        <rFont val="Arial"/>
        <family val="2"/>
      </rPr>
      <t>BGN</t>
    </r>
  </si>
  <si>
    <r>
      <rPr>
        <sz val="9"/>
        <rFont val="Arial"/>
        <family val="2"/>
      </rPr>
      <t>Cabo Verde</t>
    </r>
  </si>
  <si>
    <t>Burundi-Franc</t>
  </si>
  <si>
    <r>
      <rPr>
        <sz val="8"/>
        <rFont val="Arial"/>
        <family val="2"/>
      </rPr>
      <t>BIF</t>
    </r>
  </si>
  <si>
    <r>
      <rPr>
        <sz val="9"/>
        <rFont val="Arial"/>
        <family val="2"/>
      </rPr>
      <t>Chile</t>
    </r>
  </si>
  <si>
    <t>Cabo-Verde-Escudo</t>
  </si>
  <si>
    <r>
      <rPr>
        <sz val="8"/>
        <rFont val="Arial"/>
        <family val="2"/>
      </rPr>
      <t>CVE</t>
    </r>
  </si>
  <si>
    <r>
      <rPr>
        <sz val="9"/>
        <rFont val="Arial"/>
        <family val="2"/>
      </rPr>
      <t>China</t>
    </r>
  </si>
  <si>
    <t>Chilenischer Peso</t>
  </si>
  <si>
    <r>
      <rPr>
        <sz val="8"/>
        <rFont val="Arial"/>
        <family val="2"/>
      </rPr>
      <t>CLP</t>
    </r>
  </si>
  <si>
    <r>
      <rPr>
        <sz val="9"/>
        <rFont val="Arial"/>
        <family val="2"/>
      </rPr>
      <t>Costa Rica</t>
    </r>
  </si>
  <si>
    <t>Renminbi Yuan</t>
  </si>
  <si>
    <r>
      <rPr>
        <sz val="8"/>
        <rFont val="Arial"/>
        <family val="2"/>
      </rPr>
      <t>CNY</t>
    </r>
  </si>
  <si>
    <r>
      <rPr>
        <sz val="9"/>
        <rFont val="Arial"/>
        <family val="2"/>
      </rPr>
      <t>Cote d' Ivoire</t>
    </r>
  </si>
  <si>
    <t>Costa-Rica-Colon</t>
  </si>
  <si>
    <r>
      <rPr>
        <sz val="8"/>
        <rFont val="Arial"/>
        <family val="2"/>
      </rPr>
      <t>CRC</t>
    </r>
  </si>
  <si>
    <r>
      <rPr>
        <sz val="9"/>
        <rFont val="Arial"/>
        <family val="2"/>
      </rPr>
      <t>Curacao</t>
    </r>
  </si>
  <si>
    <r>
      <rPr>
        <sz val="9"/>
        <rFont val="Arial"/>
        <family val="2"/>
      </rPr>
      <t>Dänemark</t>
    </r>
  </si>
  <si>
    <t>Niederl.-Antillen-Gulden</t>
  </si>
  <si>
    <r>
      <rPr>
        <sz val="8"/>
        <rFont val="Arial"/>
        <family val="2"/>
      </rPr>
      <t>ANG</t>
    </r>
  </si>
  <si>
    <t>Dänemark</t>
  </si>
  <si>
    <t>Dänische Krone</t>
  </si>
  <si>
    <r>
      <rPr>
        <sz val="8"/>
        <rFont val="Arial"/>
        <family val="2"/>
      </rPr>
      <t>DKK</t>
    </r>
  </si>
  <si>
    <t>Deutschland</t>
  </si>
  <si>
    <r>
      <rPr>
        <sz val="9"/>
        <rFont val="Arial"/>
        <family val="2"/>
      </rPr>
      <t>Dominica</t>
    </r>
  </si>
  <si>
    <r>
      <rPr>
        <sz val="9"/>
        <rFont val="Arial"/>
        <family val="2"/>
      </rPr>
      <t>Dominikanische Republik</t>
    </r>
  </si>
  <si>
    <t>Dominikanischer Peso</t>
  </si>
  <si>
    <r>
      <rPr>
        <sz val="8"/>
        <rFont val="Arial"/>
        <family val="2"/>
      </rPr>
      <t>DOP</t>
    </r>
  </si>
  <si>
    <r>
      <rPr>
        <sz val="9"/>
        <rFont val="Arial"/>
        <family val="2"/>
      </rPr>
      <t>Dschibuti</t>
    </r>
  </si>
  <si>
    <t>Dschibuti-Franc</t>
  </si>
  <si>
    <r>
      <rPr>
        <sz val="8"/>
        <rFont val="Arial"/>
        <family val="2"/>
      </rPr>
      <t>DJF</t>
    </r>
  </si>
  <si>
    <r>
      <rPr>
        <sz val="9"/>
        <rFont val="Arial"/>
        <family val="2"/>
      </rPr>
      <t>Ecuador</t>
    </r>
  </si>
  <si>
    <r>
      <rPr>
        <sz val="9"/>
        <rFont val="Arial"/>
        <family val="2"/>
      </rPr>
      <t>El Salvador</t>
    </r>
  </si>
  <si>
    <t>El-Salvador-Colon</t>
  </si>
  <si>
    <r>
      <rPr>
        <sz val="8"/>
        <rFont val="Arial"/>
        <family val="2"/>
      </rPr>
      <t>SVC</t>
    </r>
  </si>
  <si>
    <r>
      <rPr>
        <sz val="9"/>
        <rFont val="Arial"/>
        <family val="2"/>
      </rPr>
      <t>Eritrea</t>
    </r>
  </si>
  <si>
    <t>Nakfa</t>
  </si>
  <si>
    <r>
      <rPr>
        <sz val="8"/>
        <rFont val="Arial"/>
        <family val="2"/>
      </rPr>
      <t>ERN</t>
    </r>
  </si>
  <si>
    <t>Estland</t>
  </si>
  <si>
    <r>
      <rPr>
        <sz val="9"/>
        <rFont val="Arial"/>
        <family val="2"/>
      </rPr>
      <t>Falkland-In (Malwinen)</t>
    </r>
  </si>
  <si>
    <t>Falkland-Pfund</t>
  </si>
  <si>
    <r>
      <rPr>
        <sz val="8"/>
        <rFont val="Arial"/>
        <family val="2"/>
      </rPr>
      <t>FKP</t>
    </r>
  </si>
  <si>
    <r>
      <rPr>
        <sz val="9"/>
        <rFont val="Arial"/>
        <family val="2"/>
      </rPr>
      <t>Fidschi</t>
    </r>
  </si>
  <si>
    <t>Fidschi-Dollar</t>
  </si>
  <si>
    <r>
      <rPr>
        <sz val="8"/>
        <rFont val="Arial"/>
        <family val="2"/>
      </rPr>
      <t>FJD</t>
    </r>
  </si>
  <si>
    <r>
      <rPr>
        <sz val="9"/>
        <rFont val="Arial"/>
        <family val="2"/>
      </rPr>
      <t>Französisch-Polynesien</t>
    </r>
  </si>
  <si>
    <t>CFP-Franc</t>
  </si>
  <si>
    <r>
      <rPr>
        <sz val="8"/>
        <rFont val="Arial"/>
        <family val="2"/>
      </rPr>
      <t>XPF</t>
    </r>
  </si>
  <si>
    <t>Finnland</t>
  </si>
  <si>
    <r>
      <rPr>
        <sz val="9"/>
        <rFont val="Arial"/>
        <family val="2"/>
      </rPr>
      <t>Gabun</t>
    </r>
  </si>
  <si>
    <t>Frankreich</t>
  </si>
  <si>
    <r>
      <rPr>
        <sz val="9"/>
        <rFont val="Arial"/>
        <family val="2"/>
      </rPr>
      <t>Gambia</t>
    </r>
  </si>
  <si>
    <t>Dalasi</t>
  </si>
  <si>
    <r>
      <rPr>
        <sz val="8"/>
        <rFont val="Arial"/>
        <family val="2"/>
      </rPr>
      <t>GMD</t>
    </r>
  </si>
  <si>
    <r>
      <rPr>
        <sz val="9"/>
        <rFont val="Arial"/>
        <family val="2"/>
      </rPr>
      <t>Georgien</t>
    </r>
  </si>
  <si>
    <t>Lari</t>
  </si>
  <si>
    <r>
      <rPr>
        <sz val="8"/>
        <rFont val="Arial"/>
        <family val="2"/>
      </rPr>
      <t>GEL</t>
    </r>
  </si>
  <si>
    <r>
      <rPr>
        <sz val="9"/>
        <rFont val="Arial"/>
        <family val="2"/>
      </rPr>
      <t>Ghana</t>
    </r>
  </si>
  <si>
    <t>Cedi</t>
  </si>
  <si>
    <r>
      <rPr>
        <sz val="8"/>
        <rFont val="Arial"/>
        <family val="2"/>
      </rPr>
      <t>GHS</t>
    </r>
  </si>
  <si>
    <r>
      <rPr>
        <sz val="9"/>
        <rFont val="Arial"/>
        <family val="2"/>
      </rPr>
      <t>Gibraltar</t>
    </r>
  </si>
  <si>
    <t>Gibraltar-Pfund</t>
  </si>
  <si>
    <r>
      <rPr>
        <sz val="8"/>
        <rFont val="Arial"/>
        <family val="2"/>
      </rPr>
      <t>GIP</t>
    </r>
  </si>
  <si>
    <r>
      <rPr>
        <sz val="9"/>
        <rFont val="Arial"/>
        <family val="2"/>
      </rPr>
      <t>Grenada</t>
    </r>
  </si>
  <si>
    <r>
      <rPr>
        <sz val="9"/>
        <rFont val="Arial"/>
        <family val="2"/>
      </rPr>
      <t>Guam</t>
    </r>
  </si>
  <si>
    <r>
      <rPr>
        <sz val="9"/>
        <rFont val="Arial"/>
        <family val="2"/>
      </rPr>
      <t>Guatemala</t>
    </r>
  </si>
  <si>
    <t>Quetzal</t>
  </si>
  <si>
    <r>
      <rPr>
        <sz val="8"/>
        <rFont val="Arial"/>
        <family val="2"/>
      </rPr>
      <t>GTQ</t>
    </r>
  </si>
  <si>
    <r>
      <rPr>
        <sz val="9"/>
        <rFont val="Arial"/>
        <family val="2"/>
      </rPr>
      <t>Guernsey</t>
    </r>
  </si>
  <si>
    <t>Griechenland</t>
  </si>
  <si>
    <r>
      <rPr>
        <sz val="9"/>
        <rFont val="Arial"/>
        <family val="2"/>
      </rPr>
      <t>Guinea</t>
    </r>
  </si>
  <si>
    <t>Guinea-Franc</t>
  </si>
  <si>
    <r>
      <rPr>
        <sz val="8"/>
        <rFont val="Arial"/>
        <family val="2"/>
      </rPr>
      <t>GNF</t>
    </r>
  </si>
  <si>
    <r>
      <rPr>
        <sz val="9"/>
        <rFont val="Arial"/>
        <family val="2"/>
      </rPr>
      <t>Guinea Bissau</t>
    </r>
  </si>
  <si>
    <r>
      <rPr>
        <sz val="9"/>
        <rFont val="Arial"/>
        <family val="2"/>
      </rPr>
      <t>Guyana</t>
    </r>
  </si>
  <si>
    <t>Guyana-Dollar</t>
  </si>
  <si>
    <r>
      <rPr>
        <sz val="8"/>
        <rFont val="Arial"/>
        <family val="2"/>
      </rPr>
      <t>GYD</t>
    </r>
  </si>
  <si>
    <r>
      <rPr>
        <sz val="9"/>
        <rFont val="Arial"/>
        <family val="2"/>
      </rPr>
      <t>Haiti</t>
    </r>
  </si>
  <si>
    <t>Gourde</t>
  </si>
  <si>
    <r>
      <rPr>
        <sz val="8"/>
        <rFont val="Arial"/>
        <family val="2"/>
      </rPr>
      <t>HTG</t>
    </r>
  </si>
  <si>
    <r>
      <rPr>
        <sz val="9"/>
        <rFont val="Arial"/>
        <family val="2"/>
      </rPr>
      <t>Herzegowina</t>
    </r>
  </si>
  <si>
    <t>Konvertible Mark</t>
  </si>
  <si>
    <r>
      <rPr>
        <sz val="8"/>
        <rFont val="Arial"/>
        <family val="2"/>
      </rPr>
      <t>BAM</t>
    </r>
  </si>
  <si>
    <r>
      <rPr>
        <sz val="9"/>
        <rFont val="Arial"/>
        <family val="2"/>
      </rPr>
      <t>Honduras</t>
    </r>
  </si>
  <si>
    <t>Lempira</t>
  </si>
  <si>
    <r>
      <rPr>
        <sz val="8"/>
        <rFont val="Arial"/>
        <family val="2"/>
      </rPr>
      <t>HNL</t>
    </r>
  </si>
  <si>
    <r>
      <rPr>
        <sz val="9"/>
        <rFont val="Arial"/>
        <family val="2"/>
      </rPr>
      <t>Hongkong</t>
    </r>
  </si>
  <si>
    <t>Hongkong-Dollar</t>
  </si>
  <si>
    <r>
      <rPr>
        <sz val="8"/>
        <rFont val="Arial"/>
        <family val="2"/>
      </rPr>
      <t>HKD</t>
    </r>
  </si>
  <si>
    <r>
      <rPr>
        <sz val="9"/>
        <rFont val="Arial"/>
        <family val="2"/>
      </rPr>
      <t>Indien</t>
    </r>
  </si>
  <si>
    <r>
      <rPr>
        <sz val="9"/>
        <rFont val="Arial"/>
        <family val="2"/>
      </rPr>
      <t>Indonesien</t>
    </r>
  </si>
  <si>
    <t>Rupiah</t>
  </si>
  <si>
    <r>
      <rPr>
        <sz val="8"/>
        <rFont val="Arial"/>
        <family val="2"/>
      </rPr>
      <t>IDR</t>
    </r>
  </si>
  <si>
    <r>
      <rPr>
        <sz val="9"/>
        <rFont val="Arial"/>
        <family val="2"/>
      </rPr>
      <t>Insel Man</t>
    </r>
  </si>
  <si>
    <t>Internationaler Währungsfonds</t>
  </si>
  <si>
    <t>Sonderziehungsrecht</t>
  </si>
  <si>
    <t>SZR</t>
  </si>
  <si>
    <r>
      <rPr>
        <sz val="9"/>
        <rFont val="Arial"/>
        <family val="2"/>
      </rPr>
      <t>Irak</t>
    </r>
  </si>
  <si>
    <t>Irak-Dinar</t>
  </si>
  <si>
    <r>
      <rPr>
        <sz val="8"/>
        <rFont val="Arial"/>
        <family val="2"/>
      </rPr>
      <t>IQD</t>
    </r>
  </si>
  <si>
    <r>
      <rPr>
        <sz val="9"/>
        <rFont val="Arial"/>
        <family val="2"/>
      </rPr>
      <t>Iran, Islamische Republik</t>
    </r>
  </si>
  <si>
    <t>Rial</t>
  </si>
  <si>
    <r>
      <rPr>
        <sz val="8"/>
        <rFont val="Arial"/>
        <family val="2"/>
      </rPr>
      <t>IRR</t>
    </r>
  </si>
  <si>
    <r>
      <rPr>
        <sz val="9"/>
        <rFont val="Arial"/>
        <family val="2"/>
      </rPr>
      <t>Island</t>
    </r>
  </si>
  <si>
    <t>Isländische Krone</t>
  </si>
  <si>
    <r>
      <rPr>
        <sz val="8"/>
        <rFont val="Arial"/>
        <family val="2"/>
      </rPr>
      <t>ISK</t>
    </r>
  </si>
  <si>
    <r>
      <rPr>
        <sz val="9"/>
        <rFont val="Arial"/>
        <family val="2"/>
      </rPr>
      <t>Israel</t>
    </r>
  </si>
  <si>
    <t>Neuer Schekel</t>
  </si>
  <si>
    <r>
      <rPr>
        <sz val="8"/>
        <rFont val="Arial"/>
        <family val="2"/>
      </rPr>
      <t>ILS</t>
    </r>
  </si>
  <si>
    <r>
      <rPr>
        <sz val="9"/>
        <rFont val="Arial"/>
        <family val="2"/>
      </rPr>
      <t>Jamaika</t>
    </r>
  </si>
  <si>
    <t>Jamaika-Dollar</t>
  </si>
  <si>
    <r>
      <rPr>
        <sz val="8"/>
        <rFont val="Arial"/>
        <family val="2"/>
      </rPr>
      <t>JMD</t>
    </r>
  </si>
  <si>
    <t>Iran</t>
  </si>
  <si>
    <r>
      <rPr>
        <sz val="9"/>
        <rFont val="Arial"/>
        <family val="2"/>
      </rPr>
      <t>Japan</t>
    </r>
  </si>
  <si>
    <t>Yen</t>
  </si>
  <si>
    <r>
      <rPr>
        <sz val="8"/>
        <rFont val="Arial"/>
        <family val="2"/>
      </rPr>
      <t>JPY</t>
    </r>
  </si>
  <si>
    <t>Irland</t>
  </si>
  <si>
    <r>
      <rPr>
        <sz val="9"/>
        <rFont val="Arial"/>
        <family val="2"/>
      </rPr>
      <t>Jemen</t>
    </r>
  </si>
  <si>
    <t>Jemen-Rial</t>
  </si>
  <si>
    <r>
      <rPr>
        <sz val="8"/>
        <rFont val="Arial"/>
        <family val="2"/>
      </rPr>
      <t>YER</t>
    </r>
  </si>
  <si>
    <r>
      <rPr>
        <sz val="9"/>
        <rFont val="Arial"/>
        <family val="2"/>
      </rPr>
      <t>Jersey</t>
    </r>
  </si>
  <si>
    <r>
      <rPr>
        <sz val="9"/>
        <rFont val="Arial"/>
        <family val="2"/>
      </rPr>
      <t>Jordanien</t>
    </r>
  </si>
  <si>
    <t>Jordan-Dinar</t>
  </si>
  <si>
    <r>
      <rPr>
        <sz val="8"/>
        <rFont val="Arial"/>
        <family val="2"/>
      </rPr>
      <t>JOD</t>
    </r>
  </si>
  <si>
    <t>Italien</t>
  </si>
  <si>
    <r>
      <rPr>
        <sz val="9"/>
        <rFont val="Arial"/>
        <family val="2"/>
      </rPr>
      <t>Jungferninseln, Amerikanische</t>
    </r>
  </si>
  <si>
    <r>
      <rPr>
        <sz val="9"/>
        <rFont val="Arial"/>
        <family val="2"/>
      </rPr>
      <t>Jungferninseln, Britische</t>
    </r>
  </si>
  <si>
    <r>
      <rPr>
        <sz val="9"/>
        <rFont val="Arial"/>
        <family val="2"/>
      </rPr>
      <t>Kaiman-In</t>
    </r>
  </si>
  <si>
    <t>Kaiman-Dollar</t>
  </si>
  <si>
    <r>
      <rPr>
        <sz val="8"/>
        <rFont val="Arial"/>
        <family val="2"/>
      </rPr>
      <t>KYD</t>
    </r>
  </si>
  <si>
    <r>
      <rPr>
        <sz val="9"/>
        <rFont val="Arial"/>
        <family val="2"/>
      </rPr>
      <t>Kambodscha</t>
    </r>
  </si>
  <si>
    <t>Riel</t>
  </si>
  <si>
    <r>
      <rPr>
        <sz val="8"/>
        <rFont val="Arial"/>
        <family val="2"/>
      </rPr>
      <t>KHR</t>
    </r>
  </si>
  <si>
    <r>
      <rPr>
        <sz val="9"/>
        <rFont val="Arial"/>
        <family val="2"/>
      </rPr>
      <t>Kamerun</t>
    </r>
  </si>
  <si>
    <r>
      <rPr>
        <sz val="9"/>
        <rFont val="Arial"/>
        <family val="2"/>
      </rPr>
      <t>Kanada</t>
    </r>
  </si>
  <si>
    <t>Kanadischer Dollar</t>
  </si>
  <si>
    <r>
      <rPr>
        <sz val="8"/>
        <rFont val="Arial"/>
        <family val="2"/>
      </rPr>
      <t>CAD</t>
    </r>
  </si>
  <si>
    <r>
      <rPr>
        <sz val="9"/>
        <rFont val="Arial"/>
        <family val="2"/>
      </rPr>
      <t>Kasachstan</t>
    </r>
  </si>
  <si>
    <t>Tenge</t>
  </si>
  <si>
    <r>
      <rPr>
        <sz val="8"/>
        <rFont val="Arial"/>
        <family val="2"/>
      </rPr>
      <t>KZT</t>
    </r>
  </si>
  <si>
    <r>
      <rPr>
        <sz val="9"/>
        <rFont val="Arial"/>
        <family val="2"/>
      </rPr>
      <t>Katar</t>
    </r>
  </si>
  <si>
    <t>Katar-Riyal</t>
  </si>
  <si>
    <r>
      <rPr>
        <sz val="8"/>
        <rFont val="Arial"/>
        <family val="2"/>
      </rPr>
      <t>QAR</t>
    </r>
  </si>
  <si>
    <r>
      <rPr>
        <sz val="9"/>
        <rFont val="Arial"/>
        <family val="2"/>
      </rPr>
      <t>Kenia</t>
    </r>
  </si>
  <si>
    <t>Kenia-Schilling</t>
  </si>
  <si>
    <r>
      <rPr>
        <sz val="8"/>
        <rFont val="Arial"/>
        <family val="2"/>
      </rPr>
      <t>KES</t>
    </r>
  </si>
  <si>
    <r>
      <rPr>
        <sz val="9"/>
        <rFont val="Arial"/>
        <family val="2"/>
      </rPr>
      <t>Kirgisische Republik</t>
    </r>
  </si>
  <si>
    <t>Kirgistan-Som</t>
  </si>
  <si>
    <r>
      <rPr>
        <sz val="8"/>
        <rFont val="Arial"/>
        <family val="2"/>
      </rPr>
      <t>KGS</t>
    </r>
  </si>
  <si>
    <r>
      <rPr>
        <sz val="9"/>
        <rFont val="Arial"/>
        <family val="2"/>
      </rPr>
      <t>Kolumbien</t>
    </r>
  </si>
  <si>
    <t>Kolumbianischer Peso</t>
  </si>
  <si>
    <r>
      <rPr>
        <sz val="8"/>
        <rFont val="Arial"/>
        <family val="2"/>
      </rPr>
      <t>COP</t>
    </r>
  </si>
  <si>
    <r>
      <rPr>
        <sz val="9"/>
        <rFont val="Arial"/>
        <family val="2"/>
      </rPr>
      <t>Komoren</t>
    </r>
  </si>
  <si>
    <t>Komoren-Franc</t>
  </si>
  <si>
    <r>
      <rPr>
        <sz val="8"/>
        <rFont val="Arial"/>
        <family val="2"/>
      </rPr>
      <t>KMF</t>
    </r>
  </si>
  <si>
    <r>
      <rPr>
        <sz val="9"/>
        <rFont val="Arial"/>
        <family val="2"/>
      </rPr>
      <t>Kongo, Republik</t>
    </r>
  </si>
  <si>
    <r>
      <rPr>
        <sz val="9"/>
        <rFont val="Arial"/>
        <family val="2"/>
      </rPr>
      <t>Kosovo</t>
    </r>
  </si>
  <si>
    <r>
      <rPr>
        <sz val="8"/>
        <rFont val="Arial"/>
        <family val="2"/>
      </rPr>
      <t>EUR</t>
    </r>
  </si>
  <si>
    <r>
      <rPr>
        <sz val="9"/>
        <rFont val="Arial"/>
        <family val="2"/>
      </rPr>
      <t>Kroatien</t>
    </r>
  </si>
  <si>
    <t>Kuna</t>
  </si>
  <si>
    <r>
      <rPr>
        <sz val="8"/>
        <rFont val="Arial"/>
        <family val="2"/>
      </rPr>
      <t>HRK</t>
    </r>
  </si>
  <si>
    <r>
      <rPr>
        <sz val="9"/>
        <rFont val="Arial"/>
        <family val="2"/>
      </rPr>
      <t>Kuba</t>
    </r>
  </si>
  <si>
    <t>Kubanischer Peso</t>
  </si>
  <si>
    <r>
      <rPr>
        <sz val="8"/>
        <rFont val="Arial"/>
        <family val="2"/>
      </rPr>
      <t>CUP</t>
    </r>
  </si>
  <si>
    <t>Peso Convertible</t>
  </si>
  <si>
    <r>
      <rPr>
        <sz val="8"/>
        <rFont val="Arial"/>
        <family val="2"/>
      </rPr>
      <t>CUC</t>
    </r>
  </si>
  <si>
    <r>
      <rPr>
        <sz val="9"/>
        <rFont val="Arial"/>
        <family val="2"/>
      </rPr>
      <t>Kuwait</t>
    </r>
  </si>
  <si>
    <t>Kuwait-Dinar</t>
  </si>
  <si>
    <r>
      <rPr>
        <sz val="8"/>
        <rFont val="Arial"/>
        <family val="2"/>
      </rPr>
      <t>KWD</t>
    </r>
  </si>
  <si>
    <t>Laos, Demokratische Volksrepublik</t>
  </si>
  <si>
    <t>Laotischer Kip</t>
  </si>
  <si>
    <t>LAK</t>
  </si>
  <si>
    <r>
      <rPr>
        <sz val="9"/>
        <rFont val="Arial"/>
        <family val="2"/>
      </rPr>
      <t>Lesotho</t>
    </r>
  </si>
  <si>
    <t>Loti</t>
  </si>
  <si>
    <r>
      <rPr>
        <sz val="8"/>
        <rFont val="Arial"/>
        <family val="2"/>
      </rPr>
      <t>LSL</t>
    </r>
  </si>
  <si>
    <r>
      <rPr>
        <sz val="9"/>
        <rFont val="Arial"/>
        <family val="2"/>
      </rPr>
      <t>Libanon</t>
    </r>
  </si>
  <si>
    <t>Libanesisches Pfund</t>
  </si>
  <si>
    <r>
      <rPr>
        <sz val="8"/>
        <rFont val="Arial"/>
        <family val="2"/>
      </rPr>
      <t>LBP</t>
    </r>
  </si>
  <si>
    <r>
      <rPr>
        <sz val="9"/>
        <rFont val="Arial"/>
        <family val="2"/>
      </rPr>
      <t>Liberia</t>
    </r>
  </si>
  <si>
    <t>Liberianischer Dollar</t>
  </si>
  <si>
    <r>
      <rPr>
        <sz val="8"/>
        <rFont val="Arial"/>
        <family val="2"/>
      </rPr>
      <t>LRD</t>
    </r>
  </si>
  <si>
    <r>
      <rPr>
        <sz val="9"/>
        <rFont val="Arial"/>
        <family val="2"/>
      </rPr>
      <t>Libyen</t>
    </r>
  </si>
  <si>
    <t>Libyscher Dinar</t>
  </si>
  <si>
    <r>
      <rPr>
        <sz val="8"/>
        <rFont val="Arial"/>
        <family val="2"/>
      </rPr>
      <t>LYD</t>
    </r>
  </si>
  <si>
    <r>
      <rPr>
        <sz val="9"/>
        <rFont val="Arial"/>
        <family val="2"/>
      </rPr>
      <t>Macau</t>
    </r>
  </si>
  <si>
    <t>Pataca</t>
  </si>
  <si>
    <r>
      <rPr>
        <sz val="8"/>
        <rFont val="Arial"/>
        <family val="2"/>
      </rPr>
      <t>MOP</t>
    </r>
  </si>
  <si>
    <r>
      <rPr>
        <sz val="9"/>
        <rFont val="Arial"/>
        <family val="2"/>
      </rPr>
      <t>Madagaskar</t>
    </r>
  </si>
  <si>
    <t>Ariary</t>
  </si>
  <si>
    <r>
      <rPr>
        <sz val="8"/>
        <rFont val="Arial"/>
        <family val="2"/>
      </rPr>
      <t>MGA</t>
    </r>
  </si>
  <si>
    <t>Lettland</t>
  </si>
  <si>
    <r>
      <rPr>
        <sz val="9"/>
        <rFont val="Arial"/>
        <family val="2"/>
      </rPr>
      <t>Malawi</t>
    </r>
  </si>
  <si>
    <t>Malawi-Kwacha</t>
  </si>
  <si>
    <r>
      <rPr>
        <sz val="8"/>
        <rFont val="Arial"/>
        <family val="2"/>
      </rPr>
      <t>MWK</t>
    </r>
  </si>
  <si>
    <r>
      <rPr>
        <sz val="9"/>
        <rFont val="Arial"/>
        <family val="2"/>
      </rPr>
      <t>Malaysia</t>
    </r>
  </si>
  <si>
    <t>Malaysischer Ringgit</t>
  </si>
  <si>
    <r>
      <rPr>
        <sz val="8"/>
        <rFont val="Arial"/>
        <family val="2"/>
      </rPr>
      <t>MYR</t>
    </r>
  </si>
  <si>
    <r>
      <rPr>
        <sz val="9"/>
        <rFont val="Arial"/>
        <family val="2"/>
      </rPr>
      <t>Malediven</t>
    </r>
  </si>
  <si>
    <t>Rufiyaa</t>
  </si>
  <si>
    <r>
      <rPr>
        <sz val="8"/>
        <rFont val="Arial"/>
        <family val="2"/>
      </rPr>
      <t>MVR</t>
    </r>
  </si>
  <si>
    <r>
      <rPr>
        <sz val="9"/>
        <rFont val="Arial"/>
        <family val="2"/>
      </rPr>
      <t>Mali</t>
    </r>
  </si>
  <si>
    <t>Litauen</t>
  </si>
  <si>
    <r>
      <rPr>
        <sz val="9"/>
        <rFont val="Arial"/>
        <family val="2"/>
      </rPr>
      <t>Marokko</t>
    </r>
  </si>
  <si>
    <t>Dirham</t>
  </si>
  <si>
    <r>
      <rPr>
        <sz val="8"/>
        <rFont val="Arial"/>
        <family val="2"/>
      </rPr>
      <t>MAD</t>
    </r>
  </si>
  <si>
    <t>Luxemburg</t>
  </si>
  <si>
    <r>
      <rPr>
        <sz val="9"/>
        <rFont val="Arial"/>
        <family val="2"/>
      </rPr>
      <t>Marshallinseln</t>
    </r>
  </si>
  <si>
    <t>Mauretanien</t>
  </si>
  <si>
    <t>Ouguiya</t>
  </si>
  <si>
    <t>MRU</t>
  </si>
  <si>
    <r>
      <rPr>
        <sz val="9"/>
        <rFont val="Arial"/>
        <family val="2"/>
      </rPr>
      <t>Mauritius</t>
    </r>
  </si>
  <si>
    <t>Mauritius-Rupie</t>
  </si>
  <si>
    <r>
      <rPr>
        <sz val="8"/>
        <rFont val="Arial"/>
        <family val="2"/>
      </rPr>
      <t>MUR</t>
    </r>
  </si>
  <si>
    <r>
      <rPr>
        <sz val="9"/>
        <rFont val="Arial"/>
        <family val="2"/>
      </rPr>
      <t>Mazedonien, ehem. Jugoslaw. Republik</t>
    </r>
  </si>
  <si>
    <t>Denar</t>
  </si>
  <si>
    <r>
      <rPr>
        <sz val="8"/>
        <rFont val="Arial"/>
        <family val="2"/>
      </rPr>
      <t>MKD</t>
    </r>
  </si>
  <si>
    <r>
      <rPr>
        <sz val="9"/>
        <rFont val="Arial"/>
        <family val="2"/>
      </rPr>
      <t>Mexiko</t>
    </r>
  </si>
  <si>
    <t>Mexikanischer Neuer Peso</t>
  </si>
  <si>
    <r>
      <rPr>
        <sz val="8"/>
        <rFont val="Arial"/>
        <family val="2"/>
      </rPr>
      <t>MXN</t>
    </r>
  </si>
  <si>
    <r>
      <rPr>
        <sz val="9"/>
        <rFont val="Arial"/>
        <family val="2"/>
      </rPr>
      <t>Mikronesien, Föderierte Staaten von</t>
    </r>
  </si>
  <si>
    <r>
      <rPr>
        <sz val="9"/>
        <rFont val="Arial"/>
        <family val="2"/>
      </rPr>
      <t>Moldawien</t>
    </r>
  </si>
  <si>
    <t>Moldau-Leu</t>
  </si>
  <si>
    <r>
      <rPr>
        <sz val="8"/>
        <rFont val="Arial"/>
        <family val="2"/>
      </rPr>
      <t>MDL</t>
    </r>
  </si>
  <si>
    <t>Malta</t>
  </si>
  <si>
    <r>
      <rPr>
        <sz val="9"/>
        <rFont val="Arial"/>
        <family val="2"/>
      </rPr>
      <t>Mongolei</t>
    </r>
  </si>
  <si>
    <t>Togrog</t>
  </si>
  <si>
    <r>
      <rPr>
        <sz val="8"/>
        <rFont val="Arial"/>
        <family val="2"/>
      </rPr>
      <t>MNT</t>
    </r>
  </si>
  <si>
    <r>
      <rPr>
        <sz val="9"/>
        <rFont val="Arial"/>
        <family val="2"/>
      </rPr>
      <t>Montenegro</t>
    </r>
  </si>
  <si>
    <r>
      <rPr>
        <sz val="9"/>
        <rFont val="Arial"/>
        <family val="2"/>
      </rPr>
      <t>Montserrat</t>
    </r>
  </si>
  <si>
    <r>
      <rPr>
        <sz val="9"/>
        <rFont val="Arial"/>
        <family val="2"/>
      </rPr>
      <t>Mosambik</t>
    </r>
  </si>
  <si>
    <t>Metical</t>
  </si>
  <si>
    <r>
      <rPr>
        <sz val="8"/>
        <rFont val="Arial"/>
        <family val="2"/>
      </rPr>
      <t>MZN</t>
    </r>
  </si>
  <si>
    <r>
      <rPr>
        <sz val="9"/>
        <rFont val="Arial"/>
        <family val="2"/>
      </rPr>
      <t>Myanmar</t>
    </r>
  </si>
  <si>
    <t>Kyat</t>
  </si>
  <si>
    <r>
      <rPr>
        <sz val="8"/>
        <rFont val="Arial"/>
        <family val="2"/>
      </rPr>
      <t>MMK</t>
    </r>
  </si>
  <si>
    <t>Mazedonien</t>
  </si>
  <si>
    <r>
      <rPr>
        <sz val="9"/>
        <rFont val="Arial"/>
        <family val="2"/>
      </rPr>
      <t>Namibia</t>
    </r>
  </si>
  <si>
    <t>Namibia-Dollar</t>
  </si>
  <si>
    <r>
      <rPr>
        <sz val="8"/>
        <rFont val="Arial"/>
        <family val="2"/>
      </rPr>
      <t>NAD</t>
    </r>
  </si>
  <si>
    <t>Rand</t>
  </si>
  <si>
    <r>
      <rPr>
        <sz val="8"/>
        <rFont val="Arial"/>
        <family val="2"/>
      </rPr>
      <t>ZAR</t>
    </r>
  </si>
  <si>
    <r>
      <rPr>
        <sz val="9"/>
        <rFont val="Arial"/>
        <family val="2"/>
      </rPr>
      <t>Nepal</t>
    </r>
  </si>
  <si>
    <t>Nepalesische Rupie</t>
  </si>
  <si>
    <r>
      <rPr>
        <sz val="8"/>
        <rFont val="Arial"/>
        <family val="2"/>
      </rPr>
      <t>NPR</t>
    </r>
  </si>
  <si>
    <r>
      <rPr>
        <sz val="9"/>
        <rFont val="Arial"/>
        <family val="2"/>
      </rPr>
      <t>Neukaledonien</t>
    </r>
  </si>
  <si>
    <r>
      <rPr>
        <sz val="9"/>
        <rFont val="Arial"/>
        <family val="2"/>
      </rPr>
      <t>Neuseeland</t>
    </r>
  </si>
  <si>
    <t>Neuseeland-Dollar</t>
  </si>
  <si>
    <r>
      <rPr>
        <sz val="8"/>
        <rFont val="Arial"/>
        <family val="2"/>
      </rPr>
      <t>NZD</t>
    </r>
  </si>
  <si>
    <r>
      <rPr>
        <sz val="9"/>
        <rFont val="Arial"/>
        <family val="2"/>
      </rPr>
      <t>Nicaragua</t>
    </r>
  </si>
  <si>
    <t>Cordoba</t>
  </si>
  <si>
    <r>
      <rPr>
        <sz val="8"/>
        <rFont val="Arial"/>
        <family val="2"/>
      </rPr>
      <t>NIO</t>
    </r>
  </si>
  <si>
    <r>
      <rPr>
        <sz val="9"/>
        <rFont val="Arial"/>
        <family val="2"/>
      </rPr>
      <t>Niger</t>
    </r>
  </si>
  <si>
    <r>
      <rPr>
        <sz val="9"/>
        <rFont val="Arial"/>
        <family val="2"/>
      </rPr>
      <t>Nigeria</t>
    </r>
  </si>
  <si>
    <t>Naira</t>
  </si>
  <si>
    <r>
      <rPr>
        <sz val="8"/>
        <rFont val="Arial"/>
        <family val="2"/>
      </rPr>
      <t>NGN</t>
    </r>
  </si>
  <si>
    <r>
      <rPr>
        <sz val="9"/>
        <rFont val="Arial"/>
        <family val="2"/>
      </rPr>
      <t>Nördliche Marianen</t>
    </r>
  </si>
  <si>
    <r>
      <rPr>
        <sz val="9"/>
        <rFont val="Arial"/>
        <family val="2"/>
      </rPr>
      <t>Nordkorea</t>
    </r>
  </si>
  <si>
    <t>Won (Nordkoreanisch)</t>
  </si>
  <si>
    <r>
      <rPr>
        <sz val="8"/>
        <rFont val="Arial"/>
        <family val="2"/>
      </rPr>
      <t>KPW</t>
    </r>
  </si>
  <si>
    <r>
      <rPr>
        <sz val="9"/>
        <rFont val="Arial"/>
        <family val="2"/>
      </rPr>
      <t>Norwegen</t>
    </r>
  </si>
  <si>
    <t>Norwegische Krone</t>
  </si>
  <si>
    <r>
      <rPr>
        <sz val="8"/>
        <rFont val="Arial"/>
        <family val="2"/>
      </rPr>
      <t>NOK</t>
    </r>
  </si>
  <si>
    <r>
      <rPr>
        <sz val="9"/>
        <rFont val="Arial"/>
        <family val="2"/>
      </rPr>
      <t>Oman</t>
    </r>
  </si>
  <si>
    <t>Rial Omani</t>
  </si>
  <si>
    <r>
      <rPr>
        <sz val="8"/>
        <rFont val="Arial"/>
        <family val="2"/>
      </rPr>
      <t>OMR</t>
    </r>
  </si>
  <si>
    <r>
      <rPr>
        <sz val="9"/>
        <rFont val="Arial"/>
        <family val="2"/>
      </rPr>
      <t>Pakistan</t>
    </r>
  </si>
  <si>
    <t>Pakistanische Rupie</t>
  </si>
  <si>
    <r>
      <rPr>
        <sz val="8"/>
        <rFont val="Arial"/>
        <family val="2"/>
      </rPr>
      <t>PKR</t>
    </r>
  </si>
  <si>
    <r>
      <rPr>
        <sz val="9"/>
        <rFont val="Arial"/>
        <family val="2"/>
      </rPr>
      <t>Palau</t>
    </r>
  </si>
  <si>
    <t>Niederlande</t>
  </si>
  <si>
    <r>
      <rPr>
        <sz val="9"/>
        <rFont val="Arial"/>
        <family val="2"/>
      </rPr>
      <t>Panama</t>
    </r>
  </si>
  <si>
    <t>Balboa</t>
  </si>
  <si>
    <r>
      <rPr>
        <sz val="8"/>
        <rFont val="Arial"/>
        <family val="2"/>
      </rPr>
      <t>PAB</t>
    </r>
  </si>
  <si>
    <r>
      <rPr>
        <sz val="9"/>
        <rFont val="Arial"/>
        <family val="2"/>
      </rPr>
      <t>Papua-Neuguinea, Salomon-In</t>
    </r>
  </si>
  <si>
    <t>Kina</t>
  </si>
  <si>
    <r>
      <rPr>
        <sz val="8"/>
        <rFont val="Arial"/>
        <family val="2"/>
      </rPr>
      <t>PGK</t>
    </r>
  </si>
  <si>
    <r>
      <rPr>
        <sz val="9"/>
        <rFont val="Arial"/>
        <family val="2"/>
      </rPr>
      <t>Paraguay</t>
    </r>
  </si>
  <si>
    <t>Guarani</t>
  </si>
  <si>
    <r>
      <rPr>
        <sz val="8"/>
        <rFont val="Arial"/>
        <family val="2"/>
      </rPr>
      <t>PYG</t>
    </r>
  </si>
  <si>
    <r>
      <rPr>
        <sz val="9"/>
        <rFont val="Arial"/>
        <family val="2"/>
      </rPr>
      <t>Peru</t>
    </r>
  </si>
  <si>
    <t>Sol</t>
  </si>
  <si>
    <r>
      <rPr>
        <sz val="8"/>
        <rFont val="Arial"/>
        <family val="2"/>
      </rPr>
      <t>PEN</t>
    </r>
  </si>
  <si>
    <r>
      <rPr>
        <sz val="9"/>
        <rFont val="Arial"/>
        <family val="2"/>
      </rPr>
      <t>Philippinen</t>
    </r>
  </si>
  <si>
    <t>Philippinischer Peso</t>
  </si>
  <si>
    <r>
      <rPr>
        <sz val="8"/>
        <rFont val="Arial"/>
        <family val="2"/>
      </rPr>
      <t>PHP</t>
    </r>
  </si>
  <si>
    <r>
      <rPr>
        <sz val="9"/>
        <rFont val="Arial"/>
        <family val="2"/>
      </rPr>
      <t>Polen</t>
    </r>
  </si>
  <si>
    <t>Zloty</t>
  </si>
  <si>
    <r>
      <rPr>
        <sz val="8"/>
        <rFont val="Arial"/>
        <family val="2"/>
      </rPr>
      <t>PLN</t>
    </r>
  </si>
  <si>
    <r>
      <rPr>
        <sz val="9"/>
        <rFont val="Arial"/>
        <family val="2"/>
      </rPr>
      <t>Puerto Rico</t>
    </r>
  </si>
  <si>
    <t>Österreich</t>
  </si>
  <si>
    <r>
      <rPr>
        <sz val="9"/>
        <rFont val="Arial"/>
        <family val="2"/>
      </rPr>
      <t>Ruanda</t>
    </r>
  </si>
  <si>
    <t>Ruanda-Franc</t>
  </si>
  <si>
    <r>
      <rPr>
        <sz val="8"/>
        <rFont val="Arial"/>
        <family val="2"/>
      </rPr>
      <t>RWF</t>
    </r>
  </si>
  <si>
    <r>
      <rPr>
        <sz val="9"/>
        <rFont val="Arial"/>
        <family val="2"/>
      </rPr>
      <t>Rumänien</t>
    </r>
  </si>
  <si>
    <t>Leu</t>
  </si>
  <si>
    <r>
      <rPr>
        <sz val="8"/>
        <rFont val="Arial"/>
        <family val="2"/>
      </rPr>
      <t>RON</t>
    </r>
  </si>
  <si>
    <r>
      <rPr>
        <sz val="9"/>
        <rFont val="Arial"/>
        <family val="2"/>
      </rPr>
      <t>Russische Föderation</t>
    </r>
  </si>
  <si>
    <t>Rubel</t>
  </si>
  <si>
    <r>
      <rPr>
        <sz val="8"/>
        <rFont val="Arial"/>
        <family val="2"/>
      </rPr>
      <t>RUB</t>
    </r>
  </si>
  <si>
    <r>
      <rPr>
        <sz val="9"/>
        <rFont val="Arial"/>
        <family val="2"/>
      </rPr>
      <t>Salomonen</t>
    </r>
  </si>
  <si>
    <t>Salomonen-Dollar</t>
  </si>
  <si>
    <r>
      <rPr>
        <sz val="8"/>
        <rFont val="Arial"/>
        <family val="2"/>
      </rPr>
      <t>SBD</t>
    </r>
  </si>
  <si>
    <r>
      <rPr>
        <sz val="9"/>
        <rFont val="Arial"/>
        <family val="2"/>
      </rPr>
      <t>Sambia</t>
    </r>
  </si>
  <si>
    <t>Kwacha</t>
  </si>
  <si>
    <r>
      <rPr>
        <sz val="8"/>
        <rFont val="Arial"/>
        <family val="2"/>
      </rPr>
      <t>ZMW</t>
    </r>
  </si>
  <si>
    <r>
      <rPr>
        <sz val="9"/>
        <rFont val="Arial"/>
        <family val="2"/>
      </rPr>
      <t>Samoa</t>
    </r>
  </si>
  <si>
    <t>Tala</t>
  </si>
  <si>
    <r>
      <rPr>
        <sz val="8"/>
        <rFont val="Arial"/>
        <family val="2"/>
      </rPr>
      <t>WST</t>
    </r>
  </si>
  <si>
    <t>Sâo Tomé und Principe</t>
  </si>
  <si>
    <t>Dobra</t>
  </si>
  <si>
    <t>STN</t>
  </si>
  <si>
    <r>
      <rPr>
        <sz val="9"/>
        <rFont val="Arial"/>
        <family val="2"/>
      </rPr>
      <t>Saudi-Arabien</t>
    </r>
  </si>
  <si>
    <t>Saudi Riyal</t>
  </si>
  <si>
    <r>
      <rPr>
        <sz val="8"/>
        <rFont val="Arial"/>
        <family val="2"/>
      </rPr>
      <t>SAR</t>
    </r>
  </si>
  <si>
    <r>
      <rPr>
        <sz val="9"/>
        <rFont val="Arial"/>
        <family val="2"/>
      </rPr>
      <t>Schweden</t>
    </r>
  </si>
  <si>
    <t>Schwedische Krone</t>
  </si>
  <si>
    <r>
      <rPr>
        <sz val="8"/>
        <rFont val="Arial"/>
        <family val="2"/>
      </rPr>
      <t>SEK</t>
    </r>
  </si>
  <si>
    <t>Portugal</t>
  </si>
  <si>
    <r>
      <rPr>
        <sz val="9"/>
        <rFont val="Arial"/>
        <family val="2"/>
      </rPr>
      <t>Schweiz</t>
    </r>
  </si>
  <si>
    <r>
      <rPr>
        <sz val="8"/>
        <rFont val="Arial"/>
        <family val="2"/>
      </rPr>
      <t>CHF</t>
    </r>
  </si>
  <si>
    <r>
      <rPr>
        <sz val="9"/>
        <rFont val="Arial"/>
        <family val="2"/>
      </rPr>
      <t>Senegal</t>
    </r>
  </si>
  <si>
    <r>
      <rPr>
        <sz val="9"/>
        <rFont val="Arial"/>
        <family val="2"/>
      </rPr>
      <t>Serbien</t>
    </r>
  </si>
  <si>
    <t>Serbischer Dinar</t>
  </si>
  <si>
    <r>
      <rPr>
        <sz val="8"/>
        <rFont val="Arial"/>
        <family val="2"/>
      </rPr>
      <t>RSD</t>
    </r>
  </si>
  <si>
    <r>
      <rPr>
        <sz val="9"/>
        <rFont val="Arial"/>
        <family val="2"/>
      </rPr>
      <t>Seychellen</t>
    </r>
  </si>
  <si>
    <t>Seychellen-Rupie</t>
  </si>
  <si>
    <r>
      <rPr>
        <sz val="8"/>
        <rFont val="Arial"/>
        <family val="2"/>
      </rPr>
      <t>SCR</t>
    </r>
  </si>
  <si>
    <r>
      <rPr>
        <sz val="9"/>
        <rFont val="Arial"/>
        <family val="2"/>
      </rPr>
      <t>Sierra Leone</t>
    </r>
  </si>
  <si>
    <t>Leone</t>
  </si>
  <si>
    <r>
      <rPr>
        <sz val="8"/>
        <rFont val="Arial"/>
        <family val="2"/>
      </rPr>
      <t>SLL</t>
    </r>
  </si>
  <si>
    <r>
      <rPr>
        <sz val="9"/>
        <rFont val="Arial"/>
        <family val="2"/>
      </rPr>
      <t>Simbabwe</t>
    </r>
  </si>
  <si>
    <t>Simbabwe-Dollar</t>
  </si>
  <si>
    <r>
      <rPr>
        <sz val="8"/>
        <rFont val="Arial"/>
        <family val="2"/>
      </rPr>
      <t>ZWL</t>
    </r>
  </si>
  <si>
    <r>
      <rPr>
        <sz val="9"/>
        <rFont val="Arial"/>
        <family val="2"/>
      </rPr>
      <t>Singapur</t>
    </r>
  </si>
  <si>
    <t>Singapur-Dollar</t>
  </si>
  <si>
    <r>
      <rPr>
        <sz val="8"/>
        <rFont val="Arial"/>
        <family val="2"/>
      </rPr>
      <t>SGD</t>
    </r>
  </si>
  <si>
    <r>
      <rPr>
        <sz val="9"/>
        <rFont val="Arial"/>
        <family val="2"/>
      </rPr>
      <t>Somalia</t>
    </r>
  </si>
  <si>
    <t>Somalia-Schilling</t>
  </si>
  <si>
    <r>
      <rPr>
        <sz val="8"/>
        <rFont val="Arial"/>
        <family val="2"/>
      </rPr>
      <t>SOS</t>
    </r>
  </si>
  <si>
    <r>
      <rPr>
        <sz val="9"/>
        <rFont val="Arial"/>
        <family val="2"/>
      </rPr>
      <t>Sri Lanka</t>
    </r>
  </si>
  <si>
    <t>Sri-Lanka-Rupie</t>
  </si>
  <si>
    <r>
      <rPr>
        <sz val="8"/>
        <rFont val="Arial"/>
        <family val="2"/>
      </rPr>
      <t>LKR</t>
    </r>
  </si>
  <si>
    <r>
      <rPr>
        <sz val="9"/>
        <rFont val="Arial"/>
        <family val="2"/>
      </rPr>
      <t>St. Helena, Ascension und Tristan da Cunha</t>
    </r>
  </si>
  <si>
    <t>St.-Helena-Pfund</t>
  </si>
  <si>
    <r>
      <rPr>
        <sz val="8"/>
        <rFont val="Arial"/>
        <family val="2"/>
      </rPr>
      <t>SHP</t>
    </r>
  </si>
  <si>
    <r>
      <rPr>
        <sz val="9"/>
        <rFont val="Arial"/>
        <family val="2"/>
      </rPr>
      <t>St. Kitts and Nevis</t>
    </r>
  </si>
  <si>
    <r>
      <rPr>
        <sz val="9"/>
        <rFont val="Arial"/>
        <family val="2"/>
      </rPr>
      <t>St. Lucia</t>
    </r>
  </si>
  <si>
    <r>
      <rPr>
        <sz val="9"/>
        <rFont val="Arial"/>
        <family val="2"/>
      </rPr>
      <t>St. Martin (niederl. Teil)</t>
    </r>
  </si>
  <si>
    <r>
      <rPr>
        <sz val="9"/>
        <rFont val="Arial"/>
        <family val="2"/>
      </rPr>
      <t>St. Vincent und die Grenadinen</t>
    </r>
  </si>
  <si>
    <r>
      <rPr>
        <sz val="9"/>
        <rFont val="Arial"/>
        <family val="2"/>
      </rPr>
      <t>Südafrika</t>
    </r>
  </si>
  <si>
    <r>
      <rPr>
        <sz val="9"/>
        <rFont val="Arial"/>
        <family val="2"/>
      </rPr>
      <t>Sudan</t>
    </r>
  </si>
  <si>
    <t>Sudanesisches Pfund</t>
  </si>
  <si>
    <r>
      <rPr>
        <sz val="8"/>
        <rFont val="Arial"/>
        <family val="2"/>
      </rPr>
      <t>SDG</t>
    </r>
  </si>
  <si>
    <r>
      <rPr>
        <sz val="9"/>
        <rFont val="Arial"/>
        <family val="2"/>
      </rPr>
      <t>Südsudan</t>
    </r>
  </si>
  <si>
    <t>Südsudanesisches Pfund</t>
  </si>
  <si>
    <r>
      <rPr>
        <sz val="8"/>
        <rFont val="Arial"/>
        <family val="2"/>
      </rPr>
      <t>SSP</t>
    </r>
  </si>
  <si>
    <t>Slowakei</t>
  </si>
  <si>
    <r>
      <rPr>
        <sz val="9"/>
        <rFont val="Arial"/>
        <family val="2"/>
      </rPr>
      <t>Südkorea</t>
    </r>
  </si>
  <si>
    <t>Won (Südkoreanisch)</t>
  </si>
  <si>
    <r>
      <rPr>
        <sz val="8"/>
        <rFont val="Arial"/>
        <family val="2"/>
      </rPr>
      <t>KRW</t>
    </r>
  </si>
  <si>
    <t>Slowenien</t>
  </si>
  <si>
    <r>
      <rPr>
        <sz val="9"/>
        <rFont val="Arial"/>
        <family val="2"/>
      </rPr>
      <t>Suriname</t>
    </r>
  </si>
  <si>
    <t>Suriname-Dollar</t>
  </si>
  <si>
    <r>
      <rPr>
        <sz val="8"/>
        <rFont val="Arial"/>
        <family val="2"/>
      </rPr>
      <t>SRD</t>
    </r>
  </si>
  <si>
    <r>
      <rPr>
        <sz val="9"/>
        <rFont val="Arial"/>
        <family val="2"/>
      </rPr>
      <t>Swasiland</t>
    </r>
  </si>
  <si>
    <t>Lilangeni</t>
  </si>
  <si>
    <r>
      <rPr>
        <sz val="8"/>
        <rFont val="Arial"/>
        <family val="2"/>
      </rPr>
      <t>SZL</t>
    </r>
  </si>
  <si>
    <t>Spanien</t>
  </si>
  <si>
    <r>
      <rPr>
        <sz val="9"/>
        <rFont val="Arial"/>
        <family val="2"/>
      </rPr>
      <t>Syrien</t>
    </r>
  </si>
  <si>
    <t>Syrisches Pfund</t>
  </si>
  <si>
    <r>
      <rPr>
        <sz val="8"/>
        <rFont val="Arial"/>
        <family val="2"/>
      </rPr>
      <t>SYP</t>
    </r>
  </si>
  <si>
    <r>
      <rPr>
        <sz val="9"/>
        <rFont val="Arial"/>
        <family val="2"/>
      </rPr>
      <t>Tschad</t>
    </r>
  </si>
  <si>
    <r>
      <rPr>
        <sz val="9"/>
        <rFont val="Arial"/>
        <family val="2"/>
      </rPr>
      <t>Tadschikistan</t>
    </r>
  </si>
  <si>
    <t>Somoni</t>
  </si>
  <si>
    <r>
      <rPr>
        <sz val="8"/>
        <rFont val="Arial"/>
        <family val="2"/>
      </rPr>
      <t>TJS</t>
    </r>
  </si>
  <si>
    <r>
      <rPr>
        <sz val="9"/>
        <rFont val="Arial"/>
        <family val="2"/>
      </rPr>
      <t>Taiwan</t>
    </r>
  </si>
  <si>
    <t>Neuer Taiwan-Dollar</t>
  </si>
  <si>
    <r>
      <rPr>
        <sz val="8"/>
        <rFont val="Arial"/>
        <family val="2"/>
      </rPr>
      <t>TWD</t>
    </r>
  </si>
  <si>
    <r>
      <rPr>
        <sz val="9"/>
        <rFont val="Arial"/>
        <family val="2"/>
      </rPr>
      <t>Tansania</t>
    </r>
  </si>
  <si>
    <t>Tansania-Schilling</t>
  </si>
  <si>
    <r>
      <rPr>
        <sz val="8"/>
        <rFont val="Arial"/>
        <family val="2"/>
      </rPr>
      <t>TZS</t>
    </r>
  </si>
  <si>
    <r>
      <rPr>
        <sz val="9"/>
        <rFont val="Arial"/>
        <family val="2"/>
      </rPr>
      <t>Thailand</t>
    </r>
  </si>
  <si>
    <t>Baht</t>
  </si>
  <si>
    <r>
      <rPr>
        <sz val="8"/>
        <rFont val="Arial"/>
        <family val="2"/>
      </rPr>
      <t>THB</t>
    </r>
  </si>
  <si>
    <r>
      <rPr>
        <sz val="9"/>
        <rFont val="Arial"/>
        <family val="2"/>
      </rPr>
      <t>Tibet</t>
    </r>
  </si>
  <si>
    <r>
      <rPr>
        <sz val="9"/>
        <rFont val="Arial"/>
        <family val="2"/>
      </rPr>
      <t>Timor-Leste</t>
    </r>
  </si>
  <si>
    <r>
      <rPr>
        <sz val="9"/>
        <rFont val="Arial"/>
        <family val="2"/>
      </rPr>
      <t>Togo</t>
    </r>
  </si>
  <si>
    <r>
      <rPr>
        <sz val="9"/>
        <rFont val="Arial"/>
        <family val="2"/>
      </rPr>
      <t>Tonga</t>
    </r>
  </si>
  <si>
    <t>Pa'Anga</t>
  </si>
  <si>
    <r>
      <rPr>
        <sz val="8"/>
        <rFont val="Arial"/>
        <family val="2"/>
      </rPr>
      <t>TOP</t>
    </r>
  </si>
  <si>
    <r>
      <rPr>
        <sz val="9"/>
        <rFont val="Arial"/>
        <family val="2"/>
      </rPr>
      <t>Trinidad</t>
    </r>
  </si>
  <si>
    <t>Trinidad-und-Tobago-Dollar</t>
  </si>
  <si>
    <r>
      <rPr>
        <sz val="8"/>
        <rFont val="Arial"/>
        <family val="2"/>
      </rPr>
      <t>TTD</t>
    </r>
  </si>
  <si>
    <r>
      <rPr>
        <sz val="9"/>
        <rFont val="Arial"/>
        <family val="2"/>
      </rPr>
      <t>Tschechische Republik</t>
    </r>
  </si>
  <si>
    <t>Tschechische Krone</t>
  </si>
  <si>
    <r>
      <rPr>
        <sz val="8"/>
        <rFont val="Arial"/>
        <family val="2"/>
      </rPr>
      <t>CZK</t>
    </r>
  </si>
  <si>
    <r>
      <rPr>
        <sz val="9"/>
        <rFont val="Arial"/>
        <family val="2"/>
      </rPr>
      <t>Tunesien</t>
    </r>
  </si>
  <si>
    <t>Tunesischer Dinar</t>
  </si>
  <si>
    <r>
      <rPr>
        <sz val="8"/>
        <rFont val="Arial"/>
        <family val="2"/>
      </rPr>
      <t>TND</t>
    </r>
  </si>
  <si>
    <r>
      <rPr>
        <sz val="9"/>
        <rFont val="Arial"/>
        <family val="2"/>
      </rPr>
      <t>Türkei</t>
    </r>
  </si>
  <si>
    <t>Türkische Lira</t>
  </si>
  <si>
    <r>
      <rPr>
        <sz val="8"/>
        <rFont val="Arial"/>
        <family val="2"/>
      </rPr>
      <t>TRY</t>
    </r>
  </si>
  <si>
    <r>
      <rPr>
        <sz val="9"/>
        <rFont val="Arial"/>
        <family val="2"/>
      </rPr>
      <t>Turkmenistan</t>
    </r>
  </si>
  <si>
    <t>Turkmenistan-Manat</t>
  </si>
  <si>
    <r>
      <rPr>
        <sz val="8"/>
        <rFont val="Arial"/>
        <family val="2"/>
      </rPr>
      <t>TMT</t>
    </r>
  </si>
  <si>
    <r>
      <rPr>
        <sz val="9"/>
        <rFont val="Arial"/>
        <family val="2"/>
      </rPr>
      <t>Turks- und Caicosinseln</t>
    </r>
  </si>
  <si>
    <r>
      <rPr>
        <sz val="9"/>
        <rFont val="Arial"/>
        <family val="2"/>
      </rPr>
      <t>Uganda</t>
    </r>
  </si>
  <si>
    <t>Uganda-Schilling</t>
  </si>
  <si>
    <r>
      <rPr>
        <sz val="8"/>
        <rFont val="Arial"/>
        <family val="2"/>
      </rPr>
      <t>UGX</t>
    </r>
  </si>
  <si>
    <r>
      <rPr>
        <sz val="9"/>
        <rFont val="Arial"/>
        <family val="2"/>
      </rPr>
      <t>Ukraine</t>
    </r>
  </si>
  <si>
    <t>Hrywnja</t>
  </si>
  <si>
    <r>
      <rPr>
        <sz val="8"/>
        <rFont val="Arial"/>
        <family val="2"/>
      </rPr>
      <t>UAH</t>
    </r>
  </si>
  <si>
    <r>
      <rPr>
        <sz val="9"/>
        <rFont val="Arial"/>
        <family val="2"/>
      </rPr>
      <t>Ungarn</t>
    </r>
  </si>
  <si>
    <t>Forint</t>
  </si>
  <si>
    <r>
      <rPr>
        <sz val="8"/>
        <rFont val="Arial"/>
        <family val="2"/>
      </rPr>
      <t>HUF</t>
    </r>
  </si>
  <si>
    <r>
      <rPr>
        <sz val="9"/>
        <rFont val="Arial"/>
        <family val="2"/>
      </rPr>
      <t>Uruguay</t>
    </r>
  </si>
  <si>
    <t>Uruguayischer Peso</t>
  </si>
  <si>
    <r>
      <rPr>
        <sz val="8"/>
        <rFont val="Arial"/>
        <family val="2"/>
      </rPr>
      <t>UYU</t>
    </r>
  </si>
  <si>
    <r>
      <rPr>
        <sz val="9"/>
        <rFont val="Arial"/>
        <family val="2"/>
      </rPr>
      <t>USA</t>
    </r>
  </si>
  <si>
    <r>
      <rPr>
        <sz val="9"/>
        <rFont val="Arial"/>
        <family val="2"/>
      </rPr>
      <t>Usbekistan</t>
    </r>
  </si>
  <si>
    <t>Usbekistan-Sum</t>
  </si>
  <si>
    <r>
      <rPr>
        <sz val="8"/>
        <rFont val="Arial"/>
        <family val="2"/>
      </rPr>
      <t>UZS</t>
    </r>
  </si>
  <si>
    <r>
      <rPr>
        <sz val="9"/>
        <rFont val="Arial"/>
        <family val="2"/>
      </rPr>
      <t>Vanuatu</t>
    </r>
  </si>
  <si>
    <t>Vatu</t>
  </si>
  <si>
    <r>
      <rPr>
        <sz val="8"/>
        <rFont val="Arial"/>
        <family val="2"/>
      </rPr>
      <t>VUV</t>
    </r>
  </si>
  <si>
    <r>
      <rPr>
        <sz val="9"/>
        <rFont val="Arial"/>
        <family val="2"/>
      </rPr>
      <t>Venezuela, Boliv. Rep. of</t>
    </r>
  </si>
  <si>
    <r>
      <rPr>
        <sz val="8"/>
        <rFont val="Arial"/>
        <family val="2"/>
      </rPr>
      <t>VEF</t>
    </r>
  </si>
  <si>
    <r>
      <rPr>
        <sz val="9"/>
        <rFont val="Arial"/>
        <family val="2"/>
      </rPr>
      <t>Vereinigte Arabische Emirate</t>
    </r>
  </si>
  <si>
    <r>
      <rPr>
        <sz val="8"/>
        <rFont val="Arial"/>
        <family val="2"/>
      </rPr>
      <t>AED</t>
    </r>
  </si>
  <si>
    <r>
      <rPr>
        <sz val="9"/>
        <rFont val="Arial"/>
        <family val="2"/>
      </rPr>
      <t>Vietnam</t>
    </r>
  </si>
  <si>
    <t>Dong</t>
  </si>
  <si>
    <r>
      <rPr>
        <sz val="8"/>
        <rFont val="Arial"/>
        <family val="2"/>
      </rPr>
      <t>VND</t>
    </r>
  </si>
  <si>
    <t>Türkei</t>
  </si>
  <si>
    <r>
      <rPr>
        <sz val="9"/>
        <rFont val="Arial"/>
        <family val="2"/>
      </rPr>
      <t>Wallis und Futuna</t>
    </r>
  </si>
  <si>
    <r>
      <rPr>
        <sz val="9"/>
        <rFont val="Arial"/>
        <family val="2"/>
      </rPr>
      <t>Weißrußland</t>
    </r>
  </si>
  <si>
    <r>
      <rPr>
        <sz val="8"/>
        <rFont val="Arial"/>
        <family val="2"/>
      </rPr>
      <t>BYR</t>
    </r>
  </si>
  <si>
    <r>
      <rPr>
        <sz val="9"/>
        <rFont val="Arial"/>
        <family val="2"/>
      </rPr>
      <t>Westsahara</t>
    </r>
  </si>
  <si>
    <r>
      <rPr>
        <sz val="9"/>
        <rFont val="Arial"/>
        <family val="2"/>
      </rPr>
      <t>Zaire</t>
    </r>
  </si>
  <si>
    <t>Kongo Franc</t>
  </si>
  <si>
    <r>
      <rPr>
        <sz val="8"/>
        <rFont val="Arial"/>
        <family val="2"/>
      </rPr>
      <t>CDF</t>
    </r>
  </si>
  <si>
    <r>
      <rPr>
        <sz val="9"/>
        <rFont val="Arial"/>
        <family val="2"/>
      </rPr>
      <t>Zentralafrikanische Republik</t>
    </r>
  </si>
  <si>
    <t>Venezuela</t>
  </si>
  <si>
    <t>Zypern</t>
  </si>
  <si>
    <t>OANDA</t>
  </si>
  <si>
    <t>Datum</t>
  </si>
  <si>
    <t>CHF - Schweiz</t>
  </si>
  <si>
    <t>Total Zug Ausland 3</t>
  </si>
  <si>
    <t xml:space="preserve">Währung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</si>
</sst>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0_ ;[Red]\-#,##0.00\ "/>
    <numFmt numFmtId="165" formatCode="#,##0.00000"/>
  </numFmts>
  <fonts count="18" x14ac:knownFonts="1">
    <font>
      <sz val="10"/>
      <name val="Arial"/>
    </font>
    <font>
      <sz val="8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7030A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0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0" fontId="6" fillId="0" borderId="0" xfId="0" applyFont="1" applyAlignment="1">
      <alignment wrapText="1" shrinkToFit="1"/>
    </xf>
    <xf numFmtId="164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18" xfId="0" applyNumberFormat="1" applyFont="1" applyFill="1" applyBorder="1" applyAlignment="1">
      <alignment horizontal="right" vertical="center" wrapText="1" shrinkToFit="1"/>
    </xf>
    <xf numFmtId="164" fontId="6" fillId="4" borderId="7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 shrinkToFi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23" xfId="0" applyNumberFormat="1" applyBorder="1" applyAlignment="1">
      <alignment horizontal="right" vertical="center"/>
    </xf>
    <xf numFmtId="164" fontId="0" fillId="2" borderId="14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left" vertical="center"/>
    </xf>
    <xf numFmtId="164" fontId="0" fillId="2" borderId="22" xfId="1" applyNumberFormat="1" applyFon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left" vertical="center"/>
    </xf>
    <xf numFmtId="164" fontId="0" fillId="4" borderId="8" xfId="0" applyNumberForma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164" fontId="0" fillId="2" borderId="17" xfId="0" applyNumberFormat="1" applyFill="1" applyBorder="1" applyAlignment="1">
      <alignment horizontal="right" vertical="center"/>
    </xf>
    <xf numFmtId="164" fontId="0" fillId="2" borderId="7" xfId="0" applyNumberFormat="1" applyFill="1" applyBorder="1" applyAlignment="1">
      <alignment horizontal="left" vertical="center"/>
    </xf>
    <xf numFmtId="164" fontId="0" fillId="2" borderId="21" xfId="1" applyNumberFormat="1" applyFont="1" applyFill="1" applyBorder="1" applyAlignment="1">
      <alignment horizontal="right" vertical="center"/>
    </xf>
    <xf numFmtId="164" fontId="0" fillId="4" borderId="6" xfId="0" applyNumberFormat="1" applyFill="1" applyBorder="1" applyAlignment="1">
      <alignment horizontal="right" vertical="center"/>
    </xf>
    <xf numFmtId="164" fontId="0" fillId="4" borderId="7" xfId="0" applyNumberFormat="1" applyFill="1" applyBorder="1" applyAlignment="1">
      <alignment horizontal="left" vertical="center"/>
    </xf>
    <xf numFmtId="164" fontId="0" fillId="4" borderId="12" xfId="0" applyNumberFormat="1" applyFill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0" fontId="8" fillId="0" borderId="0" xfId="0" applyFont="1"/>
    <xf numFmtId="164" fontId="4" fillId="0" borderId="0" xfId="1" applyNumberFormat="1" applyFont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3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3" borderId="28" xfId="0" applyFont="1" applyFill="1" applyBorder="1" applyProtection="1">
      <protection locked="0"/>
    </xf>
    <xf numFmtId="4" fontId="0" fillId="0" borderId="14" xfId="0" applyNumberForma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7" fillId="0" borderId="0" xfId="0" applyFont="1" applyFill="1" applyProtection="1">
      <protection locked="0"/>
    </xf>
    <xf numFmtId="4" fontId="0" fillId="0" borderId="8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Protection="1">
      <protection locked="0"/>
    </xf>
    <xf numFmtId="0" fontId="4" fillId="0" borderId="5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29" xfId="0" applyFill="1" applyBorder="1" applyProtection="1">
      <protection locked="0"/>
    </xf>
    <xf numFmtId="4" fontId="0" fillId="0" borderId="26" xfId="0" applyNumberFormat="1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0" fillId="0" borderId="6" xfId="0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4" fontId="0" fillId="0" borderId="0" xfId="0" applyNumberForma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4" fontId="0" fillId="0" borderId="0" xfId="0" applyNumberFormat="1" applyFill="1" applyBorder="1" applyProtection="1"/>
    <xf numFmtId="4" fontId="9" fillId="0" borderId="0" xfId="0" applyNumberFormat="1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6" fillId="0" borderId="27" xfId="0" applyFont="1" applyBorder="1" applyAlignment="1" applyProtection="1">
      <alignment wrapText="1" shrinkToFit="1"/>
    </xf>
    <xf numFmtId="4" fontId="0" fillId="0" borderId="0" xfId="0" applyNumberFormat="1" applyFill="1" applyProtection="1"/>
    <xf numFmtId="0" fontId="0" fillId="0" borderId="0" xfId="0" applyFill="1" applyProtection="1"/>
    <xf numFmtId="0" fontId="6" fillId="0" borderId="0" xfId="0" applyFont="1" applyFill="1" applyBorder="1" applyProtection="1"/>
    <xf numFmtId="0" fontId="9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6" fillId="2" borderId="3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/>
    <xf numFmtId="0" fontId="6" fillId="0" borderId="31" xfId="0" applyFont="1" applyBorder="1" applyAlignment="1" applyProtection="1">
      <alignment wrapText="1"/>
    </xf>
    <xf numFmtId="0" fontId="0" fillId="0" borderId="32" xfId="0" applyBorder="1" applyProtection="1">
      <protection locked="0"/>
    </xf>
    <xf numFmtId="0" fontId="7" fillId="0" borderId="33" xfId="0" applyFont="1" applyFill="1" applyBorder="1" applyProtection="1">
      <protection locked="0"/>
    </xf>
    <xf numFmtId="4" fontId="0" fillId="0" borderId="34" xfId="0" applyNumberFormat="1" applyFill="1" applyBorder="1" applyProtection="1">
      <protection locked="0"/>
    </xf>
    <xf numFmtId="4" fontId="0" fillId="0" borderId="32" xfId="0" applyNumberFormat="1" applyFill="1" applyBorder="1" applyProtection="1">
      <protection locked="0"/>
    </xf>
    <xf numFmtId="0" fontId="6" fillId="0" borderId="35" xfId="0" applyFont="1" applyBorder="1" applyAlignment="1" applyProtection="1">
      <alignment horizontal="right" wrapText="1"/>
    </xf>
    <xf numFmtId="0" fontId="0" fillId="0" borderId="13" xfId="0" applyBorder="1" applyProtection="1"/>
    <xf numFmtId="4" fontId="0" fillId="0" borderId="13" xfId="0" applyNumberFormat="1" applyFill="1" applyBorder="1" applyProtection="1"/>
    <xf numFmtId="4" fontId="0" fillId="0" borderId="36" xfId="0" applyNumberFormat="1" applyFill="1" applyBorder="1" applyProtection="1"/>
    <xf numFmtId="4" fontId="6" fillId="0" borderId="13" xfId="0" applyNumberFormat="1" applyFont="1" applyFill="1" applyBorder="1" applyProtection="1"/>
    <xf numFmtId="0" fontId="6" fillId="0" borderId="20" xfId="0" applyFont="1" applyBorder="1" applyAlignment="1" applyProtection="1">
      <alignment wrapText="1"/>
    </xf>
    <xf numFmtId="0" fontId="0" fillId="0" borderId="22" xfId="0" applyBorder="1" applyProtection="1"/>
    <xf numFmtId="0" fontId="7" fillId="0" borderId="37" xfId="0" applyFont="1" applyFill="1" applyBorder="1" applyProtection="1"/>
    <xf numFmtId="4" fontId="0" fillId="0" borderId="38" xfId="0" applyNumberFormat="1" applyFill="1" applyBorder="1" applyProtection="1"/>
    <xf numFmtId="4" fontId="0" fillId="0" borderId="22" xfId="0" applyNumberFormat="1" applyFill="1" applyBorder="1" applyProtection="1"/>
    <xf numFmtId="0" fontId="10" fillId="3" borderId="15" xfId="0" applyFont="1" applyFill="1" applyBorder="1" applyAlignment="1" applyProtection="1">
      <alignment vertical="center"/>
    </xf>
    <xf numFmtId="0" fontId="6" fillId="0" borderId="39" xfId="0" applyFont="1" applyBorder="1" applyAlignment="1">
      <alignment wrapText="1" shrinkToFit="1"/>
    </xf>
    <xf numFmtId="0" fontId="6" fillId="0" borderId="40" xfId="0" applyFont="1" applyBorder="1" applyAlignment="1">
      <alignment wrapText="1" shrinkToFit="1"/>
    </xf>
    <xf numFmtId="0" fontId="6" fillId="0" borderId="41" xfId="0" applyFont="1" applyBorder="1" applyAlignment="1">
      <alignment wrapText="1" shrinkToFit="1"/>
    </xf>
    <xf numFmtId="0" fontId="6" fillId="0" borderId="42" xfId="0" applyFont="1" applyBorder="1" applyAlignment="1">
      <alignment horizontal="right" wrapText="1" shrinkToFit="1"/>
    </xf>
    <xf numFmtId="0" fontId="6" fillId="2" borderId="43" xfId="0" applyFont="1" applyFill="1" applyBorder="1" applyAlignment="1">
      <alignment horizontal="right" wrapText="1" shrinkToFit="1"/>
    </xf>
    <xf numFmtId="0" fontId="6" fillId="2" borderId="40" xfId="0" applyFont="1" applyFill="1" applyBorder="1" applyAlignment="1">
      <alignment wrapText="1" shrinkToFit="1"/>
    </xf>
    <xf numFmtId="0" fontId="6" fillId="2" borderId="44" xfId="0" applyFont="1" applyFill="1" applyBorder="1" applyAlignment="1">
      <alignment horizontal="right" wrapText="1" shrinkToFit="1"/>
    </xf>
    <xf numFmtId="0" fontId="6" fillId="4" borderId="39" xfId="0" applyFont="1" applyFill="1" applyBorder="1" applyAlignment="1">
      <alignment horizontal="right" wrapText="1" shrinkToFit="1"/>
    </xf>
    <xf numFmtId="0" fontId="6" fillId="4" borderId="40" xfId="0" applyFont="1" applyFill="1" applyBorder="1" applyAlignment="1">
      <alignment wrapText="1" shrinkToFit="1"/>
    </xf>
    <xf numFmtId="0" fontId="6" fillId="4" borderId="41" xfId="0" applyFont="1" applyFill="1" applyBorder="1" applyAlignment="1">
      <alignment horizontal="right" wrapText="1" shrinkToFit="1"/>
    </xf>
    <xf numFmtId="0" fontId="6" fillId="0" borderId="43" xfId="0" applyFont="1" applyBorder="1" applyAlignment="1">
      <alignment horizontal="right" wrapText="1" shrinkToFit="1"/>
    </xf>
    <xf numFmtId="0" fontId="4" fillId="0" borderId="30" xfId="0" applyFont="1" applyFill="1" applyBorder="1" applyAlignment="1" applyProtection="1">
      <alignment vertical="center"/>
      <protection locked="0"/>
    </xf>
    <xf numFmtId="0" fontId="6" fillId="0" borderId="39" xfId="0" applyFont="1" applyBorder="1" applyProtection="1"/>
    <xf numFmtId="0" fontId="6" fillId="0" borderId="40" xfId="0" applyFont="1" applyBorder="1" applyProtection="1"/>
    <xf numFmtId="0" fontId="6" fillId="0" borderId="46" xfId="0" applyFont="1" applyBorder="1" applyAlignment="1" applyProtection="1">
      <alignment wrapText="1" shrinkToFit="1"/>
    </xf>
    <xf numFmtId="0" fontId="6" fillId="0" borderId="43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2" borderId="40" xfId="0" applyFont="1" applyFill="1" applyBorder="1" applyAlignment="1" applyProtection="1">
      <alignment wrapText="1"/>
      <protection locked="0"/>
    </xf>
    <xf numFmtId="0" fontId="6" fillId="0" borderId="40" xfId="0" applyFont="1" applyBorder="1" applyAlignment="1" applyProtection="1">
      <alignment wrapText="1"/>
      <protection locked="0"/>
    </xf>
    <xf numFmtId="0" fontId="6" fillId="0" borderId="41" xfId="0" applyFont="1" applyBorder="1" applyAlignment="1" applyProtection="1">
      <alignment wrapText="1"/>
      <protection locked="0"/>
    </xf>
    <xf numFmtId="0" fontId="6" fillId="0" borderId="45" xfId="0" applyFont="1" applyBorder="1" applyAlignment="1" applyProtection="1">
      <alignment wrapText="1"/>
    </xf>
    <xf numFmtId="0" fontId="6" fillId="0" borderId="44" xfId="0" applyFont="1" applyBorder="1" applyAlignment="1" applyProtection="1">
      <alignment wrapText="1"/>
    </xf>
    <xf numFmtId="0" fontId="6" fillId="0" borderId="47" xfId="0" applyFont="1" applyBorder="1" applyAlignment="1" applyProtection="1">
      <alignment horizontal="right" wrapText="1"/>
    </xf>
    <xf numFmtId="0" fontId="11" fillId="0" borderId="0" xfId="0" applyFont="1" applyFill="1" applyProtection="1"/>
    <xf numFmtId="0" fontId="11" fillId="0" borderId="48" xfId="0" applyFont="1" applyFill="1" applyBorder="1" applyAlignment="1" applyProtection="1">
      <alignment vertical="center"/>
    </xf>
    <xf numFmtId="0" fontId="12" fillId="0" borderId="48" xfId="0" applyFont="1" applyFill="1" applyBorder="1" applyAlignment="1" applyProtection="1">
      <alignment vertical="center"/>
    </xf>
    <xf numFmtId="4" fontId="12" fillId="0" borderId="48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>
      <alignment vertical="center" wrapText="1" shrinkToFit="1"/>
    </xf>
    <xf numFmtId="0" fontId="6" fillId="0" borderId="7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vertical="center" wrapText="1" shrinkToFit="1"/>
    </xf>
    <xf numFmtId="164" fontId="6" fillId="0" borderId="17" xfId="0" applyNumberFormat="1" applyFont="1" applyFill="1" applyBorder="1" applyAlignment="1">
      <alignment horizontal="right" vertical="center" wrapText="1" shrinkToFit="1"/>
    </xf>
    <xf numFmtId="164" fontId="0" fillId="0" borderId="1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 wrapText="1" shrinkToFit="1"/>
    </xf>
    <xf numFmtId="164" fontId="6" fillId="0" borderId="7" xfId="0" applyNumberFormat="1" applyFont="1" applyFill="1" applyBorder="1" applyAlignment="1">
      <alignment horizontal="left" vertical="center" wrapText="1" shrinkToFit="1"/>
    </xf>
    <xf numFmtId="164" fontId="0" fillId="0" borderId="8" xfId="0" applyNumberForma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 shrinkToFit="1"/>
    </xf>
    <xf numFmtId="164" fontId="6" fillId="0" borderId="21" xfId="1" applyNumberFormat="1" applyFont="1" applyFill="1" applyBorder="1" applyAlignment="1">
      <alignment horizontal="right" vertical="center" wrapText="1" shrinkToFit="1"/>
    </xf>
    <xf numFmtId="164" fontId="6" fillId="0" borderId="12" xfId="1" applyNumberFormat="1" applyFont="1" applyFill="1" applyBorder="1" applyAlignment="1">
      <alignment horizontal="right" vertical="center" wrapText="1" shrinkToFit="1"/>
    </xf>
    <xf numFmtId="164" fontId="6" fillId="0" borderId="16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 wrapText="1"/>
    </xf>
    <xf numFmtId="0" fontId="12" fillId="3" borderId="15" xfId="0" applyFont="1" applyFill="1" applyBorder="1" applyAlignment="1" applyProtection="1">
      <alignment vertical="center"/>
    </xf>
    <xf numFmtId="0" fontId="13" fillId="3" borderId="15" xfId="0" applyFont="1" applyFill="1" applyBorder="1" applyAlignment="1" applyProtection="1">
      <alignment vertical="center"/>
    </xf>
    <xf numFmtId="4" fontId="13" fillId="3" borderId="15" xfId="0" applyNumberFormat="1" applyFont="1" applyFill="1" applyBorder="1" applyAlignment="1" applyProtection="1">
      <alignment vertical="center"/>
    </xf>
    <xf numFmtId="4" fontId="12" fillId="3" borderId="15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4" fillId="0" borderId="0" xfId="0" applyFo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center"/>
    </xf>
    <xf numFmtId="14" fontId="11" fillId="3" borderId="1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1" fillId="3" borderId="1" xfId="0" applyFont="1" applyFill="1" applyBorder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horizontal="right"/>
      <protection locked="0"/>
    </xf>
    <xf numFmtId="0" fontId="11" fillId="0" borderId="15" xfId="0" applyFont="1" applyBorder="1" applyProtection="1"/>
    <xf numFmtId="0" fontId="11" fillId="0" borderId="15" xfId="0" applyFont="1" applyBorder="1" applyAlignment="1" applyProtection="1">
      <alignment horizontal="right"/>
    </xf>
    <xf numFmtId="4" fontId="11" fillId="0" borderId="15" xfId="0" applyNumberFormat="1" applyFont="1" applyBorder="1" applyAlignment="1" applyProtection="1">
      <alignment horizontal="right"/>
    </xf>
    <xf numFmtId="4" fontId="12" fillId="0" borderId="25" xfId="0" applyNumberFormat="1" applyFont="1" applyBorder="1" applyAlignment="1" applyProtection="1">
      <alignment horizontal="right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4" fontId="14" fillId="0" borderId="17" xfId="0" applyNumberFormat="1" applyFont="1" applyFill="1" applyBorder="1" applyAlignment="1" applyProtection="1">
      <alignment vertical="center"/>
      <protection locked="0"/>
    </xf>
    <xf numFmtId="4" fontId="14" fillId="0" borderId="7" xfId="0" applyNumberFormat="1" applyFont="1" applyFill="1" applyBorder="1" applyAlignment="1" applyProtection="1">
      <alignment vertical="center"/>
      <protection locked="0"/>
    </xf>
    <xf numFmtId="4" fontId="14" fillId="2" borderId="7" xfId="0" applyNumberFormat="1" applyFont="1" applyFill="1" applyBorder="1" applyAlignment="1" applyProtection="1">
      <alignment vertical="center"/>
    </xf>
    <xf numFmtId="4" fontId="14" fillId="0" borderId="12" xfId="0" applyNumberFormat="1" applyFont="1" applyFill="1" applyBorder="1" applyAlignment="1" applyProtection="1">
      <alignment vertical="center"/>
      <protection locked="0"/>
    </xf>
    <xf numFmtId="4" fontId="14" fillId="0" borderId="24" xfId="0" applyNumberFormat="1" applyFont="1" applyFill="1" applyBorder="1" applyAlignment="1" applyProtection="1">
      <alignment vertical="center"/>
      <protection locked="0"/>
    </xf>
    <xf numFmtId="4" fontId="14" fillId="0" borderId="21" xfId="0" applyNumberFormat="1" applyFont="1" applyFill="1" applyBorder="1" applyAlignment="1" applyProtection="1">
      <alignment vertical="center"/>
    </xf>
    <xf numFmtId="4" fontId="8" fillId="0" borderId="16" xfId="0" applyNumberFormat="1" applyFont="1" applyFill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4" fontId="14" fillId="0" borderId="14" xfId="0" applyNumberFormat="1" applyFont="1" applyFill="1" applyBorder="1" applyAlignment="1" applyProtection="1">
      <alignment vertical="center"/>
      <protection locked="0"/>
    </xf>
    <xf numFmtId="4" fontId="14" fillId="0" borderId="1" xfId="0" applyNumberFormat="1" applyFont="1" applyFill="1" applyBorder="1" applyAlignment="1" applyProtection="1">
      <alignment vertical="center"/>
      <protection locked="0"/>
    </xf>
    <xf numFmtId="4" fontId="14" fillId="2" borderId="1" xfId="0" applyNumberFormat="1" applyFont="1" applyFill="1" applyBorder="1" applyAlignment="1" applyProtection="1">
      <alignment vertical="center"/>
    </xf>
    <xf numFmtId="4" fontId="14" fillId="0" borderId="8" xfId="0" applyNumberFormat="1" applyFont="1" applyFill="1" applyBorder="1" applyAlignment="1" applyProtection="1">
      <alignment vertical="center"/>
      <protection locked="0"/>
    </xf>
    <xf numFmtId="4" fontId="14" fillId="0" borderId="32" xfId="0" applyNumberFormat="1" applyFont="1" applyFill="1" applyBorder="1" applyAlignment="1" applyProtection="1">
      <alignment vertical="center"/>
      <protection locked="0"/>
    </xf>
    <xf numFmtId="4" fontId="14" fillId="0" borderId="22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vertical="center"/>
    </xf>
    <xf numFmtId="4" fontId="15" fillId="0" borderId="0" xfId="0" applyNumberFormat="1" applyFont="1" applyFill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6" fillId="0" borderId="48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Protection="1"/>
    <xf numFmtId="0" fontId="12" fillId="0" borderId="1" xfId="0" applyFont="1" applyFill="1" applyBorder="1" applyProtection="1"/>
    <xf numFmtId="0" fontId="12" fillId="0" borderId="28" xfId="0" applyFont="1" applyFill="1" applyBorder="1" applyProtection="1"/>
    <xf numFmtId="4" fontId="12" fillId="0" borderId="14" xfId="0" applyNumberFormat="1" applyFont="1" applyFill="1" applyBorder="1" applyProtection="1"/>
    <xf numFmtId="4" fontId="12" fillId="0" borderId="1" xfId="0" applyNumberFormat="1" applyFont="1" applyFill="1" applyBorder="1" applyProtection="1"/>
    <xf numFmtId="4" fontId="11" fillId="2" borderId="1" xfId="0" applyNumberFormat="1" applyFont="1" applyFill="1" applyBorder="1" applyProtection="1"/>
    <xf numFmtId="4" fontId="12" fillId="0" borderId="8" xfId="0" applyNumberFormat="1" applyFont="1" applyFill="1" applyBorder="1" applyProtection="1"/>
    <xf numFmtId="4" fontId="12" fillId="0" borderId="32" xfId="0" applyNumberFormat="1" applyFont="1" applyFill="1" applyBorder="1" applyProtection="1"/>
    <xf numFmtId="4" fontId="12" fillId="0" borderId="22" xfId="0" applyNumberFormat="1" applyFont="1" applyFill="1" applyBorder="1" applyProtection="1"/>
    <xf numFmtId="4" fontId="11" fillId="0" borderId="0" xfId="0" applyNumberFormat="1" applyFont="1" applyFill="1" applyBorder="1" applyProtection="1"/>
    <xf numFmtId="4" fontId="11" fillId="0" borderId="0" xfId="0" applyNumberFormat="1" applyFont="1" applyFill="1" applyProtection="1"/>
    <xf numFmtId="4" fontId="12" fillId="2" borderId="1" xfId="0" applyNumberFormat="1" applyFont="1" applyFill="1" applyBorder="1" applyProtection="1"/>
    <xf numFmtId="0" fontId="6" fillId="0" borderId="0" xfId="0" applyFont="1" applyFill="1" applyBorder="1" applyAlignment="1">
      <alignment vertical="top" wrapText="1"/>
    </xf>
    <xf numFmtId="49" fontId="16" fillId="0" borderId="0" xfId="0" applyNumberFormat="1" applyFont="1" applyFill="1"/>
    <xf numFmtId="0" fontId="16" fillId="0" borderId="0" xfId="0" applyFont="1" applyFill="1"/>
    <xf numFmtId="0" fontId="0" fillId="0" borderId="0" xfId="0" applyNumberFormat="1"/>
    <xf numFmtId="0" fontId="17" fillId="0" borderId="0" xfId="0" applyFont="1"/>
    <xf numFmtId="0" fontId="6" fillId="0" borderId="49" xfId="0" applyFont="1" applyFill="1" applyBorder="1" applyAlignment="1">
      <alignment vertical="top" wrapText="1"/>
    </xf>
    <xf numFmtId="0" fontId="6" fillId="0" borderId="50" xfId="0" applyFont="1" applyFill="1" applyBorder="1" applyAlignment="1">
      <alignment vertical="top" wrapText="1"/>
    </xf>
    <xf numFmtId="0" fontId="16" fillId="0" borderId="0" xfId="0" applyFont="1"/>
    <xf numFmtId="0" fontId="6" fillId="0" borderId="51" xfId="0" applyFont="1" applyFill="1" applyBorder="1" applyAlignment="1">
      <alignment vertical="top" wrapText="1"/>
    </xf>
    <xf numFmtId="49" fontId="6" fillId="0" borderId="52" xfId="0" applyNumberFormat="1" applyFont="1" applyFill="1" applyBorder="1" applyAlignment="1">
      <alignment vertical="top" wrapText="1"/>
    </xf>
    <xf numFmtId="0" fontId="4" fillId="0" borderId="51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16" fillId="0" borderId="51" xfId="0" applyFont="1" applyFill="1" applyBorder="1"/>
    <xf numFmtId="0" fontId="7" fillId="0" borderId="0" xfId="0" applyFont="1" applyFill="1"/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14" fontId="16" fillId="5" borderId="0" xfId="0" applyNumberFormat="1" applyFont="1" applyFill="1" applyProtection="1">
      <protection locked="0"/>
    </xf>
    <xf numFmtId="164" fontId="0" fillId="6" borderId="4" xfId="0" applyNumberFormat="1" applyFill="1" applyBorder="1" applyAlignment="1">
      <alignment horizontal="right" vertical="center"/>
    </xf>
    <xf numFmtId="164" fontId="6" fillId="6" borderId="7" xfId="0" applyNumberFormat="1" applyFont="1" applyFill="1" applyBorder="1" applyAlignment="1">
      <alignment horizontal="left" vertical="center" wrapText="1" shrinkToFit="1"/>
    </xf>
    <xf numFmtId="164" fontId="0" fillId="6" borderId="8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right" wrapText="1" shrinkToFit="1"/>
    </xf>
    <xf numFmtId="0" fontId="6" fillId="6" borderId="40" xfId="0" applyFont="1" applyFill="1" applyBorder="1" applyAlignment="1">
      <alignment wrapText="1" shrinkToFit="1"/>
    </xf>
    <xf numFmtId="0" fontId="6" fillId="6" borderId="41" xfId="0" applyFont="1" applyFill="1" applyBorder="1" applyAlignment="1">
      <alignment horizontal="right" wrapText="1" shrinkToFit="1"/>
    </xf>
    <xf numFmtId="164" fontId="0" fillId="6" borderId="6" xfId="0" applyNumberFormat="1" applyFill="1" applyBorder="1" applyAlignment="1">
      <alignment horizontal="right" vertical="center"/>
    </xf>
    <xf numFmtId="164" fontId="0" fillId="6" borderId="7" xfId="0" applyNumberFormat="1" applyFill="1" applyBorder="1" applyAlignment="1">
      <alignment horizontal="left" vertical="center"/>
    </xf>
    <xf numFmtId="164" fontId="0" fillId="6" borderId="12" xfId="0" applyNumberFormat="1" applyFill="1" applyBorder="1" applyAlignment="1">
      <alignment horizontal="right" vertical="center"/>
    </xf>
    <xf numFmtId="4" fontId="12" fillId="0" borderId="15" xfId="0" applyNumberFormat="1" applyFont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left"/>
      <protection locked="0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3" borderId="14" xfId="0" applyFont="1" applyFill="1" applyBorder="1" applyAlignment="1" applyProtection="1">
      <alignment vertical="center"/>
      <protection locked="0"/>
    </xf>
    <xf numFmtId="14" fontId="11" fillId="3" borderId="8" xfId="0" applyNumberFormat="1" applyFont="1" applyFill="1" applyBorder="1" applyAlignment="1" applyProtection="1">
      <protection locked="0"/>
    </xf>
    <xf numFmtId="14" fontId="11" fillId="3" borderId="14" xfId="0" applyNumberFormat="1" applyFont="1" applyFill="1" applyBorder="1" applyAlignment="1" applyProtection="1">
      <protection locked="0"/>
    </xf>
    <xf numFmtId="0" fontId="11" fillId="3" borderId="8" xfId="0" applyFont="1" applyFill="1" applyBorder="1" applyAlignment="1" applyProtection="1">
      <protection locked="0"/>
    </xf>
    <xf numFmtId="0" fontId="11" fillId="3" borderId="14" xfId="0" applyFont="1" applyFill="1" applyBorder="1" applyAlignment="1" applyProtection="1">
      <protection locked="0"/>
    </xf>
    <xf numFmtId="165" fontId="16" fillId="5" borderId="0" xfId="0" applyNumberFormat="1" applyFont="1" applyFill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I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101232</xdr:colOff>
      <xdr:row>5</xdr:row>
      <xdr:rowOff>143984</xdr:rowOff>
    </xdr:from>
    <xdr:to>
      <xdr:col>8</xdr:col>
      <xdr:colOff>854372</xdr:colOff>
      <xdr:row>6</xdr:row>
      <xdr:rowOff>221511</xdr:rowOff>
    </xdr:to>
    <xdr:sp macro="" textlink="">
      <xdr:nvSpPr>
        <xdr:cNvPr id="2" name="Textfeld 1"/>
        <xdr:cNvSpPr txBox="1"/>
      </xdr:nvSpPr>
      <xdr:spPr>
        <a:xfrm>
          <a:off x="6458616" y="1384449"/>
          <a:ext cx="2591686" cy="24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 b="1">
              <a:latin typeface="Arial" panose="020B0604020202020204" pitchFamily="34" charset="0"/>
              <a:cs typeface="Arial" panose="020B0604020202020204" pitchFamily="34" charset="0"/>
            </a:rPr>
            <a:t>Tagespauschale pro Person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914400</xdr:colOff>
          <xdr:row>6</xdr:row>
          <xdr:rowOff>12700</xdr:rowOff>
        </xdr:from>
        <xdr:to>
          <xdr:col>8</xdr:col>
          <xdr:colOff>889000</xdr:colOff>
          <xdr:row>7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30"/>
  <sheetViews>
    <sheetView tabSelected="1" zoomScale="86" workbookViewId="0">
      <selection activeCell="C34" sqref="C34"/>
    </sheetView>
  </sheetViews>
  <sheetFormatPr baseColWidth="10" defaultColWidth="11.453125" defaultRowHeight="12.5" x14ac:dyDescent="0.25"/>
  <cols>
    <col min="1" max="1" width="10.1796875" style="38" customWidth="1"/>
    <col min="2" max="2" width="31.7265625" style="38" customWidth="1"/>
    <col min="3" max="3" width="16.81640625" style="38" customWidth="1"/>
    <col min="4" max="4" width="9.1796875" style="38" customWidth="1"/>
    <col min="5" max="32" width="13.7265625" style="38" customWidth="1"/>
    <col min="33" max="33" width="21.81640625" style="38" customWidth="1"/>
    <col min="34" max="34" width="11.453125" style="38"/>
    <col min="35" max="35" width="0" style="38" hidden="1" customWidth="1"/>
    <col min="36" max="16384" width="11.453125" style="38"/>
  </cols>
  <sheetData>
    <row r="1" spans="1:41" s="82" customFormat="1" ht="18" x14ac:dyDescent="0.4">
      <c r="A1" s="81" t="s">
        <v>48</v>
      </c>
    </row>
    <row r="2" spans="1:41" s="84" customFormat="1" ht="13" x14ac:dyDescent="0.3">
      <c r="A2" s="83"/>
    </row>
    <row r="3" spans="1:41" s="169" customFormat="1" ht="18" x14ac:dyDescent="0.4">
      <c r="A3" s="168"/>
      <c r="B3" s="168" t="s">
        <v>29</v>
      </c>
      <c r="C3" s="252"/>
      <c r="D3" s="252"/>
      <c r="E3" s="252"/>
      <c r="F3" s="252"/>
      <c r="G3" s="168" t="s">
        <v>49</v>
      </c>
      <c r="H3" s="168"/>
      <c r="I3" s="168"/>
      <c r="J3" s="255"/>
      <c r="K3" s="256"/>
    </row>
    <row r="4" spans="1:41" s="169" customFormat="1" ht="18" x14ac:dyDescent="0.4">
      <c r="A4" s="168"/>
      <c r="B4" s="168" t="s">
        <v>2</v>
      </c>
      <c r="C4" s="252"/>
      <c r="D4" s="252"/>
      <c r="E4" s="252"/>
      <c r="F4" s="252"/>
      <c r="G4" s="168" t="s">
        <v>28</v>
      </c>
      <c r="H4" s="168"/>
      <c r="I4" s="168"/>
      <c r="J4" s="257"/>
      <c r="K4" s="258"/>
    </row>
    <row r="5" spans="1:41" s="169" customFormat="1" ht="29.25" customHeight="1" x14ac:dyDescent="0.4">
      <c r="A5" s="168"/>
      <c r="B5" s="170" t="s">
        <v>3</v>
      </c>
      <c r="C5" s="252"/>
      <c r="D5" s="252"/>
      <c r="E5" s="252"/>
      <c r="F5" s="252"/>
      <c r="G5" s="171" t="s">
        <v>52</v>
      </c>
      <c r="H5" s="171"/>
      <c r="I5" s="171"/>
      <c r="J5" s="253"/>
      <c r="K5" s="254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</row>
    <row r="6" spans="1:41" s="39" customFormat="1" x14ac:dyDescent="0.25">
      <c r="A6" s="84"/>
      <c r="B6" s="84"/>
      <c r="C6" s="156"/>
      <c r="D6" s="157"/>
      <c r="E6" s="158"/>
      <c r="F6" s="158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41" s="39" customFormat="1" ht="18" x14ac:dyDescent="0.4">
      <c r="A7" s="168" t="s">
        <v>33</v>
      </c>
      <c r="B7" s="168" t="s">
        <v>30</v>
      </c>
      <c r="C7" s="172"/>
      <c r="D7" s="156"/>
      <c r="E7" s="159"/>
      <c r="F7" s="158"/>
      <c r="G7" s="169"/>
      <c r="H7" s="169"/>
      <c r="I7" s="169"/>
      <c r="J7" s="175" t="s">
        <v>42</v>
      </c>
      <c r="K7" s="175" t="s">
        <v>41</v>
      </c>
      <c r="L7" s="175" t="s">
        <v>43</v>
      </c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69"/>
      <c r="AE7" s="169"/>
      <c r="AF7" s="169"/>
      <c r="AI7" s="39" t="b">
        <v>0</v>
      </c>
    </row>
    <row r="8" spans="1:41" s="39" customFormat="1" ht="17.5" x14ac:dyDescent="0.35">
      <c r="A8" s="168"/>
      <c r="B8" s="168" t="s">
        <v>31</v>
      </c>
      <c r="C8" s="172"/>
      <c r="D8" s="156"/>
      <c r="E8" s="159"/>
      <c r="F8" s="158"/>
      <c r="G8" s="168" t="s">
        <v>44</v>
      </c>
      <c r="I8" s="169"/>
      <c r="J8" s="176"/>
      <c r="K8" s="177">
        <v>12</v>
      </c>
      <c r="L8" s="177" t="str">
        <f>IF(J8="","",J8*K8)</f>
        <v/>
      </c>
      <c r="M8" s="168" t="s">
        <v>45</v>
      </c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E8" s="168"/>
      <c r="AF8" s="168"/>
      <c r="AG8" s="84"/>
    </row>
    <row r="9" spans="1:41" s="39" customFormat="1" ht="17.5" x14ac:dyDescent="0.35">
      <c r="A9" s="168"/>
      <c r="B9" s="168"/>
      <c r="C9" s="173"/>
      <c r="D9" s="156"/>
      <c r="E9" s="158"/>
      <c r="F9" s="158"/>
      <c r="G9" s="168" t="s">
        <v>39</v>
      </c>
      <c r="I9" s="169"/>
      <c r="J9" s="176"/>
      <c r="K9" s="177">
        <v>30</v>
      </c>
      <c r="L9" s="177" t="str">
        <f>IF(J9="","",J9*K9)</f>
        <v/>
      </c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68"/>
      <c r="AE9" s="168"/>
      <c r="AF9" s="168"/>
      <c r="AG9" s="84"/>
    </row>
    <row r="10" spans="1:41" s="39" customFormat="1" ht="17.5" x14ac:dyDescent="0.35">
      <c r="A10" s="168"/>
      <c r="B10" s="168" t="s">
        <v>32</v>
      </c>
      <c r="C10" s="174">
        <f>C8-C7+1</f>
        <v>1</v>
      </c>
      <c r="D10" s="156"/>
      <c r="E10" s="156"/>
      <c r="F10" s="158"/>
      <c r="G10" s="168" t="s">
        <v>40</v>
      </c>
      <c r="I10" s="169"/>
      <c r="J10" s="176"/>
      <c r="K10" s="177">
        <v>35</v>
      </c>
      <c r="L10" s="177" t="str">
        <f>IF(J10="","",J10*K10)</f>
        <v/>
      </c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68"/>
      <c r="AE10" s="168"/>
      <c r="AF10" s="168"/>
      <c r="AG10" s="84"/>
    </row>
    <row r="11" spans="1:41" s="39" customFormat="1" ht="6" customHeight="1" x14ac:dyDescent="0.35">
      <c r="A11" s="84"/>
      <c r="B11" s="84"/>
      <c r="C11" s="84"/>
      <c r="D11" s="85"/>
      <c r="E11" s="86"/>
      <c r="F11" s="86"/>
      <c r="G11" s="168"/>
      <c r="H11" s="168"/>
      <c r="I11" s="168"/>
      <c r="J11" s="178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68"/>
      <c r="AE11" s="168"/>
      <c r="AF11" s="168"/>
      <c r="AG11" s="84"/>
    </row>
    <row r="12" spans="1:41" s="39" customFormat="1" ht="19.5" customHeight="1" thickBot="1" x14ac:dyDescent="0.45">
      <c r="A12" s="84"/>
      <c r="B12" s="84"/>
      <c r="C12" s="84"/>
      <c r="D12" s="85"/>
      <c r="E12" s="86"/>
      <c r="F12" s="86"/>
      <c r="G12" s="179"/>
      <c r="H12" s="179"/>
      <c r="I12" s="179"/>
      <c r="J12" s="180"/>
      <c r="K12" s="181">
        <f>SUM(K8:K10)</f>
        <v>77</v>
      </c>
      <c r="L12" s="182">
        <f>SUM(L8:L10)</f>
        <v>0</v>
      </c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179"/>
      <c r="AE12" s="179"/>
      <c r="AF12" s="168"/>
      <c r="AG12" s="84"/>
    </row>
    <row r="13" spans="1:41" s="39" customFormat="1" ht="16" thickTop="1" x14ac:dyDescent="0.35">
      <c r="A13" s="84"/>
      <c r="B13" s="84"/>
      <c r="C13" s="84"/>
      <c r="D13" s="85"/>
      <c r="E13" s="86"/>
      <c r="F13" s="86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84"/>
      <c r="AF13" s="84"/>
      <c r="AG13" s="84"/>
    </row>
    <row r="14" spans="1:41" s="39" customFormat="1" ht="13" thickBot="1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1:41" s="47" customFormat="1" ht="39" x14ac:dyDescent="0.3">
      <c r="A15" s="87" t="s">
        <v>14</v>
      </c>
      <c r="B15" s="88" t="s">
        <v>0</v>
      </c>
      <c r="C15" s="88" t="s">
        <v>47</v>
      </c>
      <c r="D15" s="89" t="s">
        <v>50</v>
      </c>
      <c r="E15" s="41" t="s">
        <v>4</v>
      </c>
      <c r="F15" s="40" t="s">
        <v>34</v>
      </c>
      <c r="G15" s="97" t="s">
        <v>35</v>
      </c>
      <c r="H15" s="42" t="s">
        <v>37</v>
      </c>
      <c r="I15" s="42" t="s">
        <v>36</v>
      </c>
      <c r="J15" s="42" t="s">
        <v>38</v>
      </c>
      <c r="K15" s="42" t="s">
        <v>38</v>
      </c>
      <c r="L15" s="42" t="s">
        <v>38</v>
      </c>
      <c r="M15" s="43" t="s">
        <v>38</v>
      </c>
      <c r="N15" s="43" t="s">
        <v>38</v>
      </c>
      <c r="O15" s="43" t="s">
        <v>38</v>
      </c>
      <c r="P15" s="43" t="s">
        <v>38</v>
      </c>
      <c r="Q15" s="43" t="s">
        <v>38</v>
      </c>
      <c r="R15" s="43" t="s">
        <v>38</v>
      </c>
      <c r="S15" s="43" t="s">
        <v>38</v>
      </c>
      <c r="T15" s="43" t="s">
        <v>38</v>
      </c>
      <c r="U15" s="43" t="s">
        <v>38</v>
      </c>
      <c r="V15" s="43" t="s">
        <v>38</v>
      </c>
      <c r="W15" s="43" t="s">
        <v>38</v>
      </c>
      <c r="X15" s="43" t="s">
        <v>38</v>
      </c>
      <c r="Y15" s="43" t="s">
        <v>38</v>
      </c>
      <c r="Z15" s="43" t="s">
        <v>38</v>
      </c>
      <c r="AA15" s="43" t="s">
        <v>38</v>
      </c>
      <c r="AB15" s="43" t="s">
        <v>38</v>
      </c>
      <c r="AC15" s="43" t="s">
        <v>38</v>
      </c>
      <c r="AD15" s="43" t="s">
        <v>38</v>
      </c>
      <c r="AE15" s="99" t="s">
        <v>46</v>
      </c>
      <c r="AF15" s="109" t="s">
        <v>51</v>
      </c>
      <c r="AG15" s="104" t="s">
        <v>7</v>
      </c>
      <c r="AH15" s="44"/>
      <c r="AI15" s="45"/>
      <c r="AJ15" s="46"/>
      <c r="AK15" s="46"/>
      <c r="AL15" s="46"/>
      <c r="AM15" s="46"/>
      <c r="AN15" s="46"/>
      <c r="AO15" s="46"/>
    </row>
    <row r="16" spans="1:41" ht="13" x14ac:dyDescent="0.3">
      <c r="A16" s="48"/>
      <c r="B16" s="49"/>
      <c r="C16" s="49"/>
      <c r="D16" s="50"/>
      <c r="E16" s="51"/>
      <c r="F16" s="49"/>
      <c r="G16" s="49"/>
      <c r="H16" s="49"/>
      <c r="I16" s="49"/>
      <c r="J16" s="49"/>
      <c r="K16" s="49"/>
      <c r="L16" s="49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100"/>
      <c r="AF16" s="110"/>
      <c r="AG16" s="105"/>
      <c r="AH16" s="53"/>
      <c r="AI16" s="53"/>
      <c r="AO16" s="47"/>
    </row>
    <row r="17" spans="1:41" s="62" customFormat="1" ht="18.75" customHeight="1" x14ac:dyDescent="0.3">
      <c r="A17" s="54" t="s">
        <v>15</v>
      </c>
      <c r="B17" s="55" t="s">
        <v>5</v>
      </c>
      <c r="C17" s="55"/>
      <c r="D17" s="56" t="s">
        <v>18</v>
      </c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60"/>
      <c r="AE17" s="101"/>
      <c r="AF17" s="111"/>
      <c r="AG17" s="106"/>
      <c r="AH17" s="59"/>
      <c r="AI17" s="59"/>
      <c r="AO17" s="63"/>
    </row>
    <row r="18" spans="1:41" s="62" customFormat="1" ht="18.75" customHeight="1" thickBot="1" x14ac:dyDescent="0.35">
      <c r="A18" s="64" t="s">
        <v>16</v>
      </c>
      <c r="B18" s="65" t="s">
        <v>12</v>
      </c>
      <c r="C18" s="65"/>
      <c r="D18" s="66" t="s">
        <v>1</v>
      </c>
      <c r="E18" s="67"/>
      <c r="F18" s="68"/>
      <c r="G18" s="68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102"/>
      <c r="AF18" s="112"/>
      <c r="AG18" s="107"/>
      <c r="AH18" s="59"/>
      <c r="AI18" s="59"/>
      <c r="AJ18" s="59"/>
      <c r="AK18" s="59"/>
      <c r="AL18" s="59"/>
      <c r="AM18" s="59"/>
      <c r="AN18" s="59"/>
      <c r="AO18" s="63"/>
    </row>
    <row r="19" spans="1:41" s="71" customFormat="1" ht="13.5" thickBot="1" x14ac:dyDescent="0.35">
      <c r="A19" s="70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9"/>
      <c r="AG19" s="79"/>
      <c r="AH19" s="59"/>
      <c r="AI19" s="59"/>
      <c r="AJ19" s="59"/>
      <c r="AK19" s="59"/>
      <c r="AL19" s="59"/>
      <c r="AM19" s="59"/>
      <c r="AN19" s="59"/>
      <c r="AO19" s="46"/>
    </row>
    <row r="20" spans="1:41" s="47" customFormat="1" ht="39" x14ac:dyDescent="0.3">
      <c r="A20" s="87" t="s">
        <v>14</v>
      </c>
      <c r="B20" s="88" t="s">
        <v>23</v>
      </c>
      <c r="C20" s="88"/>
      <c r="D20" s="89"/>
      <c r="E20" s="41" t="str">
        <f>E15</f>
        <v>Hotel</v>
      </c>
      <c r="F20" s="40" t="str">
        <f t="shared" ref="F20:AG20" si="0">F15</f>
        <v>Flugticket</v>
      </c>
      <c r="G20" s="97" t="str">
        <f t="shared" si="0"/>
        <v>Reisespesen
gem. sep. Auflistung</v>
      </c>
      <c r="H20" s="42" t="str">
        <f t="shared" si="0"/>
        <v>Eintritte in die 
Museum…</v>
      </c>
      <c r="I20" s="42" t="str">
        <f t="shared" si="0"/>
        <v>Eintritte Museum….</v>
      </c>
      <c r="J20" s="42" t="str">
        <f t="shared" si="0"/>
        <v>Diverses</v>
      </c>
      <c r="K20" s="42" t="str">
        <f t="shared" si="0"/>
        <v>Diverses</v>
      </c>
      <c r="L20" s="42" t="str">
        <f t="shared" si="0"/>
        <v>Diverses</v>
      </c>
      <c r="M20" s="42" t="str">
        <f t="shared" si="0"/>
        <v>Diverses</v>
      </c>
      <c r="N20" s="42" t="str">
        <f t="shared" si="0"/>
        <v>Diverses</v>
      </c>
      <c r="O20" s="42" t="str">
        <f t="shared" si="0"/>
        <v>Diverses</v>
      </c>
      <c r="P20" s="42" t="str">
        <f t="shared" si="0"/>
        <v>Diverses</v>
      </c>
      <c r="Q20" s="42" t="str">
        <f t="shared" si="0"/>
        <v>Diverses</v>
      </c>
      <c r="R20" s="42" t="str">
        <f t="shared" si="0"/>
        <v>Diverses</v>
      </c>
      <c r="S20" s="42" t="str">
        <f t="shared" si="0"/>
        <v>Diverses</v>
      </c>
      <c r="T20" s="42" t="str">
        <f t="shared" si="0"/>
        <v>Diverses</v>
      </c>
      <c r="U20" s="42" t="str">
        <f t="shared" si="0"/>
        <v>Diverses</v>
      </c>
      <c r="V20" s="42" t="str">
        <f t="shared" si="0"/>
        <v>Diverses</v>
      </c>
      <c r="W20" s="42" t="str">
        <f t="shared" si="0"/>
        <v>Diverses</v>
      </c>
      <c r="X20" s="42" t="str">
        <f t="shared" si="0"/>
        <v>Diverses</v>
      </c>
      <c r="Y20" s="42" t="str">
        <f t="shared" si="0"/>
        <v>Diverses</v>
      </c>
      <c r="Z20" s="42" t="str">
        <f t="shared" si="0"/>
        <v>Diverses</v>
      </c>
      <c r="AA20" s="42" t="str">
        <f t="shared" si="0"/>
        <v>Diverses</v>
      </c>
      <c r="AB20" s="42" t="str">
        <f t="shared" si="0"/>
        <v>Diverses</v>
      </c>
      <c r="AC20" s="42" t="str">
        <f t="shared" si="0"/>
        <v>Diverses</v>
      </c>
      <c r="AD20" s="43" t="str">
        <f t="shared" si="0"/>
        <v>Diverses</v>
      </c>
      <c r="AE20" s="99" t="str">
        <f t="shared" si="0"/>
        <v>Verpflegung effektiv</v>
      </c>
      <c r="AF20" s="109" t="str">
        <f t="shared" si="0"/>
        <v>Tages-pauschale</v>
      </c>
      <c r="AG20" s="104" t="str">
        <f t="shared" si="0"/>
        <v>Total Ausgaben</v>
      </c>
      <c r="AH20" s="44"/>
      <c r="AI20" s="45"/>
      <c r="AJ20" s="46"/>
      <c r="AK20" s="46"/>
      <c r="AL20" s="46"/>
      <c r="AM20" s="46"/>
      <c r="AN20" s="46"/>
      <c r="AO20" s="46"/>
    </row>
    <row r="21" spans="1:41" s="195" customFormat="1" ht="32.25" customHeight="1" x14ac:dyDescent="0.25">
      <c r="A21" s="183">
        <v>1</v>
      </c>
      <c r="B21" s="184"/>
      <c r="C21" s="185"/>
      <c r="D21" s="126"/>
      <c r="E21" s="186"/>
      <c r="F21" s="187"/>
      <c r="G21" s="188" t="str">
        <f>'Zusammenzug Reisespesen (Bahn) '!O18</f>
        <v/>
      </c>
      <c r="H21" s="187"/>
      <c r="I21" s="187"/>
      <c r="J21" s="187"/>
      <c r="K21" s="187"/>
      <c r="L21" s="187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90"/>
      <c r="AF21" s="191" t="str">
        <f t="shared" ref="AF21:AF51" si="1">IF(B21="","",IF(AE21&gt;0.01,"",IF($AI$7=TRUE,$L$12,IF($AI$7=FALSE,""))))</f>
        <v/>
      </c>
      <c r="AG21" s="192" t="str">
        <f>IF(SUM(E21:AF21)=0,"",SUM(E21:AF21))</f>
        <v/>
      </c>
      <c r="AH21" s="193"/>
      <c r="AI21" s="193"/>
      <c r="AJ21" s="193"/>
      <c r="AK21" s="194"/>
      <c r="AL21" s="193"/>
      <c r="AO21" s="196"/>
    </row>
    <row r="22" spans="1:41" s="195" customFormat="1" ht="32.25" customHeight="1" x14ac:dyDescent="0.25">
      <c r="A22" s="197">
        <v>2</v>
      </c>
      <c r="B22" s="198"/>
      <c r="C22" s="199"/>
      <c r="D22" s="72"/>
      <c r="E22" s="200"/>
      <c r="F22" s="201"/>
      <c r="G22" s="202" t="str">
        <f>'Zusammenzug Reisespesen (Bahn) '!O19</f>
        <v/>
      </c>
      <c r="H22" s="201"/>
      <c r="I22" s="201"/>
      <c r="J22" s="201"/>
      <c r="K22" s="201"/>
      <c r="L22" s="201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4"/>
      <c r="AF22" s="205" t="str">
        <f t="shared" si="1"/>
        <v/>
      </c>
      <c r="AG22" s="206" t="str">
        <f t="shared" ref="AG22:AG50" si="2">IF(SUM(E22:AF22)=0,"",SUM(E22:AF22))</f>
        <v/>
      </c>
      <c r="AH22" s="193"/>
      <c r="AI22" s="193"/>
      <c r="AJ22" s="193"/>
      <c r="AK22" s="207"/>
      <c r="AL22" s="193"/>
      <c r="AO22" s="196"/>
    </row>
    <row r="23" spans="1:41" s="195" customFormat="1" ht="32.25" customHeight="1" x14ac:dyDescent="0.25">
      <c r="A23" s="183">
        <v>3</v>
      </c>
      <c r="B23" s="198"/>
      <c r="C23" s="199"/>
      <c r="D23" s="72"/>
      <c r="E23" s="200"/>
      <c r="F23" s="201"/>
      <c r="G23" s="202" t="str">
        <f>'Zusammenzug Reisespesen (Bahn) '!O20</f>
        <v/>
      </c>
      <c r="H23" s="201"/>
      <c r="I23" s="201"/>
      <c r="J23" s="201"/>
      <c r="K23" s="201"/>
      <c r="L23" s="201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4"/>
      <c r="AF23" s="205" t="str">
        <f t="shared" si="1"/>
        <v/>
      </c>
      <c r="AG23" s="206" t="str">
        <f t="shared" si="2"/>
        <v/>
      </c>
      <c r="AH23" s="193"/>
      <c r="AI23" s="193"/>
      <c r="AJ23" s="193"/>
      <c r="AK23" s="194"/>
      <c r="AL23" s="193"/>
      <c r="AO23" s="196"/>
    </row>
    <row r="24" spans="1:41" s="195" customFormat="1" ht="32.25" customHeight="1" x14ac:dyDescent="0.25">
      <c r="A24" s="197">
        <v>4</v>
      </c>
      <c r="B24" s="198"/>
      <c r="C24" s="199"/>
      <c r="D24" s="72"/>
      <c r="E24" s="200"/>
      <c r="F24" s="201"/>
      <c r="G24" s="202" t="str">
        <f>'Zusammenzug Reisespesen (Bahn) '!O21</f>
        <v/>
      </c>
      <c r="H24" s="201"/>
      <c r="I24" s="201"/>
      <c r="J24" s="201"/>
      <c r="K24" s="201"/>
      <c r="L24" s="201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4"/>
      <c r="AF24" s="205" t="str">
        <f t="shared" si="1"/>
        <v/>
      </c>
      <c r="AG24" s="206" t="str">
        <f t="shared" si="2"/>
        <v/>
      </c>
      <c r="AH24" s="193"/>
      <c r="AI24" s="193"/>
      <c r="AJ24" s="193"/>
      <c r="AK24" s="194"/>
      <c r="AL24" s="193"/>
      <c r="AO24" s="196"/>
    </row>
    <row r="25" spans="1:41" s="195" customFormat="1" ht="32.25" customHeight="1" x14ac:dyDescent="0.25">
      <c r="A25" s="183">
        <v>5</v>
      </c>
      <c r="B25" s="198"/>
      <c r="C25" s="199"/>
      <c r="D25" s="72"/>
      <c r="E25" s="200"/>
      <c r="F25" s="201"/>
      <c r="G25" s="202" t="str">
        <f>'Zusammenzug Reisespesen (Bahn) '!O22</f>
        <v/>
      </c>
      <c r="H25" s="201"/>
      <c r="I25" s="201"/>
      <c r="J25" s="201"/>
      <c r="K25" s="201"/>
      <c r="L25" s="201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4"/>
      <c r="AF25" s="205" t="str">
        <f t="shared" si="1"/>
        <v/>
      </c>
      <c r="AG25" s="206" t="str">
        <f t="shared" si="2"/>
        <v/>
      </c>
      <c r="AH25" s="193"/>
      <c r="AI25" s="193"/>
      <c r="AJ25" s="193"/>
      <c r="AK25" s="194"/>
      <c r="AL25" s="193"/>
      <c r="AO25" s="196"/>
    </row>
    <row r="26" spans="1:41" s="195" customFormat="1" ht="32.25" customHeight="1" x14ac:dyDescent="0.25">
      <c r="A26" s="197">
        <v>6</v>
      </c>
      <c r="B26" s="198"/>
      <c r="C26" s="199"/>
      <c r="D26" s="72"/>
      <c r="E26" s="200"/>
      <c r="F26" s="201"/>
      <c r="G26" s="202" t="str">
        <f>'Zusammenzug Reisespesen (Bahn) '!O23</f>
        <v/>
      </c>
      <c r="H26" s="201"/>
      <c r="I26" s="201"/>
      <c r="J26" s="201"/>
      <c r="K26" s="201"/>
      <c r="L26" s="201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4"/>
      <c r="AF26" s="205" t="str">
        <f t="shared" si="1"/>
        <v/>
      </c>
      <c r="AG26" s="206" t="str">
        <f t="shared" si="2"/>
        <v/>
      </c>
      <c r="AH26" s="193"/>
      <c r="AI26" s="193"/>
      <c r="AJ26" s="193"/>
      <c r="AK26" s="194"/>
      <c r="AL26" s="193"/>
      <c r="AO26" s="196"/>
    </row>
    <row r="27" spans="1:41" s="195" customFormat="1" ht="32.25" customHeight="1" x14ac:dyDescent="0.25">
      <c r="A27" s="183">
        <v>7</v>
      </c>
      <c r="B27" s="198"/>
      <c r="C27" s="199"/>
      <c r="D27" s="72"/>
      <c r="E27" s="200"/>
      <c r="F27" s="201"/>
      <c r="G27" s="202" t="str">
        <f>'Zusammenzug Reisespesen (Bahn) '!O24</f>
        <v/>
      </c>
      <c r="H27" s="201"/>
      <c r="I27" s="201"/>
      <c r="J27" s="201"/>
      <c r="K27" s="201"/>
      <c r="L27" s="201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4"/>
      <c r="AF27" s="205" t="str">
        <f t="shared" si="1"/>
        <v/>
      </c>
      <c r="AG27" s="206" t="str">
        <f t="shared" si="2"/>
        <v/>
      </c>
      <c r="AH27" s="193"/>
      <c r="AI27" s="193"/>
      <c r="AJ27" s="193"/>
      <c r="AK27" s="194"/>
      <c r="AL27" s="193"/>
      <c r="AO27" s="196"/>
    </row>
    <row r="28" spans="1:41" s="195" customFormat="1" ht="32.25" customHeight="1" x14ac:dyDescent="0.25">
      <c r="A28" s="197">
        <v>8</v>
      </c>
      <c r="B28" s="198"/>
      <c r="C28" s="199"/>
      <c r="D28" s="72"/>
      <c r="E28" s="200"/>
      <c r="F28" s="201"/>
      <c r="G28" s="202" t="str">
        <f>'Zusammenzug Reisespesen (Bahn) '!O25</f>
        <v/>
      </c>
      <c r="H28" s="201"/>
      <c r="I28" s="201"/>
      <c r="J28" s="201"/>
      <c r="K28" s="201"/>
      <c r="L28" s="201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4"/>
      <c r="AF28" s="205" t="str">
        <f t="shared" si="1"/>
        <v/>
      </c>
      <c r="AG28" s="206" t="str">
        <f t="shared" si="2"/>
        <v/>
      </c>
      <c r="AH28" s="193"/>
      <c r="AI28" s="193"/>
      <c r="AJ28" s="193"/>
      <c r="AK28" s="194"/>
      <c r="AO28" s="196"/>
    </row>
    <row r="29" spans="1:41" s="195" customFormat="1" ht="32.25" customHeight="1" x14ac:dyDescent="0.25">
      <c r="A29" s="183">
        <v>9</v>
      </c>
      <c r="B29" s="199"/>
      <c r="C29" s="199"/>
      <c r="D29" s="72"/>
      <c r="E29" s="200"/>
      <c r="F29" s="201"/>
      <c r="G29" s="202" t="str">
        <f>'Zusammenzug Reisespesen (Bahn) '!O26</f>
        <v/>
      </c>
      <c r="H29" s="201"/>
      <c r="I29" s="201"/>
      <c r="J29" s="201"/>
      <c r="K29" s="201"/>
      <c r="L29" s="201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4"/>
      <c r="AF29" s="205" t="str">
        <f t="shared" si="1"/>
        <v/>
      </c>
      <c r="AG29" s="206" t="str">
        <f t="shared" si="2"/>
        <v/>
      </c>
      <c r="AH29" s="193"/>
      <c r="AI29" s="193"/>
      <c r="AJ29" s="193"/>
      <c r="AK29" s="207"/>
      <c r="AL29" s="193"/>
      <c r="AO29" s="196"/>
    </row>
    <row r="30" spans="1:41" s="195" customFormat="1" ht="32.25" customHeight="1" x14ac:dyDescent="0.25">
      <c r="A30" s="197">
        <v>10</v>
      </c>
      <c r="B30" s="199"/>
      <c r="C30" s="199"/>
      <c r="D30" s="72"/>
      <c r="E30" s="200"/>
      <c r="F30" s="201"/>
      <c r="G30" s="202" t="str">
        <f>'Zusammenzug Reisespesen (Bahn) '!O27</f>
        <v/>
      </c>
      <c r="H30" s="201"/>
      <c r="I30" s="201"/>
      <c r="J30" s="201"/>
      <c r="K30" s="201"/>
      <c r="L30" s="201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4"/>
      <c r="AF30" s="205" t="str">
        <f t="shared" si="1"/>
        <v/>
      </c>
      <c r="AG30" s="206" t="str">
        <f t="shared" si="2"/>
        <v/>
      </c>
      <c r="AH30" s="193"/>
      <c r="AI30" s="193"/>
      <c r="AJ30" s="193"/>
      <c r="AK30" s="194"/>
      <c r="AO30" s="196"/>
    </row>
    <row r="31" spans="1:41" s="195" customFormat="1" ht="32.25" customHeight="1" x14ac:dyDescent="0.25">
      <c r="A31" s="183">
        <v>11</v>
      </c>
      <c r="B31" s="199"/>
      <c r="C31" s="199"/>
      <c r="D31" s="72"/>
      <c r="E31" s="200"/>
      <c r="F31" s="201"/>
      <c r="G31" s="202" t="str">
        <f>'Zusammenzug Reisespesen (Bahn) '!O28</f>
        <v/>
      </c>
      <c r="H31" s="201"/>
      <c r="I31" s="201"/>
      <c r="J31" s="201"/>
      <c r="K31" s="201"/>
      <c r="L31" s="201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4"/>
      <c r="AF31" s="205" t="str">
        <f t="shared" si="1"/>
        <v/>
      </c>
      <c r="AG31" s="206" t="str">
        <f t="shared" si="2"/>
        <v/>
      </c>
      <c r="AH31" s="193"/>
      <c r="AI31" s="193"/>
      <c r="AJ31" s="193"/>
      <c r="AK31" s="194"/>
      <c r="AO31" s="196"/>
    </row>
    <row r="32" spans="1:41" s="195" customFormat="1" ht="32.25" customHeight="1" x14ac:dyDescent="0.25">
      <c r="A32" s="197">
        <v>12</v>
      </c>
      <c r="B32" s="199"/>
      <c r="C32" s="199"/>
      <c r="D32" s="72"/>
      <c r="E32" s="200"/>
      <c r="F32" s="201"/>
      <c r="G32" s="202" t="str">
        <f>'Zusammenzug Reisespesen (Bahn) '!O29</f>
        <v/>
      </c>
      <c r="H32" s="201"/>
      <c r="I32" s="201"/>
      <c r="J32" s="201"/>
      <c r="K32" s="201"/>
      <c r="L32" s="201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4"/>
      <c r="AF32" s="205" t="str">
        <f t="shared" si="1"/>
        <v/>
      </c>
      <c r="AG32" s="206" t="str">
        <f t="shared" si="2"/>
        <v/>
      </c>
      <c r="AH32" s="193"/>
      <c r="AI32" s="193"/>
      <c r="AJ32" s="193"/>
      <c r="AK32" s="194"/>
      <c r="AL32" s="193"/>
      <c r="AO32" s="196"/>
    </row>
    <row r="33" spans="1:41" s="195" customFormat="1" ht="32.25" customHeight="1" x14ac:dyDescent="0.25">
      <c r="A33" s="183">
        <v>13</v>
      </c>
      <c r="B33" s="199"/>
      <c r="C33" s="199"/>
      <c r="D33" s="72"/>
      <c r="E33" s="200"/>
      <c r="F33" s="201"/>
      <c r="G33" s="202" t="str">
        <f>'Zusammenzug Reisespesen (Bahn) '!O30</f>
        <v/>
      </c>
      <c r="H33" s="201"/>
      <c r="I33" s="201"/>
      <c r="J33" s="201"/>
      <c r="K33" s="201"/>
      <c r="L33" s="201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4"/>
      <c r="AF33" s="205" t="str">
        <f t="shared" si="1"/>
        <v/>
      </c>
      <c r="AG33" s="206" t="str">
        <f t="shared" si="2"/>
        <v/>
      </c>
      <c r="AH33" s="193"/>
      <c r="AI33" s="193"/>
      <c r="AJ33" s="193"/>
      <c r="AK33" s="194"/>
      <c r="AL33" s="193"/>
      <c r="AO33" s="196"/>
    </row>
    <row r="34" spans="1:41" s="195" customFormat="1" ht="32.25" customHeight="1" x14ac:dyDescent="0.25">
      <c r="A34" s="183">
        <v>14</v>
      </c>
      <c r="B34" s="199"/>
      <c r="C34" s="199"/>
      <c r="D34" s="72"/>
      <c r="E34" s="200"/>
      <c r="F34" s="201"/>
      <c r="G34" s="202" t="str">
        <f>'Zusammenzug Reisespesen (Bahn) '!O31</f>
        <v/>
      </c>
      <c r="H34" s="201"/>
      <c r="I34" s="201"/>
      <c r="J34" s="201"/>
      <c r="K34" s="201"/>
      <c r="L34" s="201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4"/>
      <c r="AF34" s="205" t="str">
        <f t="shared" si="1"/>
        <v/>
      </c>
      <c r="AG34" s="206" t="str">
        <f t="shared" si="2"/>
        <v/>
      </c>
      <c r="AH34" s="193"/>
      <c r="AI34" s="193"/>
      <c r="AJ34" s="193"/>
      <c r="AK34" s="194"/>
      <c r="AL34" s="193"/>
      <c r="AO34" s="196"/>
    </row>
    <row r="35" spans="1:41" s="195" customFormat="1" ht="32.25" customHeight="1" x14ac:dyDescent="0.25">
      <c r="A35" s="197">
        <v>15</v>
      </c>
      <c r="B35" s="199"/>
      <c r="C35" s="199"/>
      <c r="D35" s="72"/>
      <c r="E35" s="200"/>
      <c r="F35" s="201"/>
      <c r="G35" s="202" t="str">
        <f>'Zusammenzug Reisespesen (Bahn) '!O32</f>
        <v/>
      </c>
      <c r="H35" s="201"/>
      <c r="I35" s="201"/>
      <c r="J35" s="201"/>
      <c r="K35" s="201"/>
      <c r="L35" s="201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4"/>
      <c r="AF35" s="205" t="str">
        <f t="shared" si="1"/>
        <v/>
      </c>
      <c r="AG35" s="206" t="str">
        <f t="shared" si="2"/>
        <v/>
      </c>
      <c r="AH35" s="193"/>
      <c r="AI35" s="193"/>
      <c r="AJ35" s="193"/>
      <c r="AK35" s="194"/>
      <c r="AL35" s="193"/>
      <c r="AO35" s="196"/>
    </row>
    <row r="36" spans="1:41" s="195" customFormat="1" ht="32.25" customHeight="1" x14ac:dyDescent="0.25">
      <c r="A36" s="183">
        <v>16</v>
      </c>
      <c r="B36" s="199"/>
      <c r="C36" s="199"/>
      <c r="D36" s="72"/>
      <c r="E36" s="200"/>
      <c r="F36" s="201"/>
      <c r="G36" s="202" t="str">
        <f>'Zusammenzug Reisespesen (Bahn) '!O33</f>
        <v/>
      </c>
      <c r="H36" s="201"/>
      <c r="I36" s="201"/>
      <c r="J36" s="201"/>
      <c r="K36" s="201"/>
      <c r="L36" s="201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4"/>
      <c r="AF36" s="205" t="str">
        <f t="shared" si="1"/>
        <v/>
      </c>
      <c r="AG36" s="206" t="str">
        <f t="shared" si="2"/>
        <v/>
      </c>
      <c r="AH36" s="193"/>
      <c r="AI36" s="193"/>
      <c r="AJ36" s="193"/>
      <c r="AK36" s="194"/>
      <c r="AL36" s="193"/>
      <c r="AO36" s="196"/>
    </row>
    <row r="37" spans="1:41" s="195" customFormat="1" ht="32.25" customHeight="1" x14ac:dyDescent="0.25">
      <c r="A37" s="197">
        <v>17</v>
      </c>
      <c r="B37" s="199"/>
      <c r="C37" s="199"/>
      <c r="D37" s="72"/>
      <c r="E37" s="200"/>
      <c r="F37" s="201"/>
      <c r="G37" s="202" t="str">
        <f>'Zusammenzug Reisespesen (Bahn) '!O34</f>
        <v/>
      </c>
      <c r="H37" s="201"/>
      <c r="I37" s="201"/>
      <c r="J37" s="201"/>
      <c r="K37" s="201"/>
      <c r="L37" s="201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4"/>
      <c r="AF37" s="205" t="str">
        <f t="shared" si="1"/>
        <v/>
      </c>
      <c r="AG37" s="206" t="str">
        <f t="shared" si="2"/>
        <v/>
      </c>
      <c r="AH37" s="193"/>
      <c r="AI37" s="193"/>
      <c r="AJ37" s="193"/>
      <c r="AK37" s="194"/>
      <c r="AL37" s="193"/>
      <c r="AO37" s="196"/>
    </row>
    <row r="38" spans="1:41" s="195" customFormat="1" ht="32.25" customHeight="1" x14ac:dyDescent="0.25">
      <c r="A38" s="183">
        <v>18</v>
      </c>
      <c r="B38" s="199"/>
      <c r="C38" s="199"/>
      <c r="D38" s="72"/>
      <c r="E38" s="200"/>
      <c r="F38" s="201"/>
      <c r="G38" s="202" t="str">
        <f>'Zusammenzug Reisespesen (Bahn) '!O35</f>
        <v/>
      </c>
      <c r="H38" s="201"/>
      <c r="I38" s="201"/>
      <c r="J38" s="201"/>
      <c r="K38" s="201"/>
      <c r="L38" s="201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4"/>
      <c r="AF38" s="205" t="str">
        <f t="shared" si="1"/>
        <v/>
      </c>
      <c r="AG38" s="206" t="str">
        <f t="shared" si="2"/>
        <v/>
      </c>
      <c r="AH38" s="193"/>
      <c r="AI38" s="193"/>
      <c r="AJ38" s="193"/>
      <c r="AK38" s="194"/>
      <c r="AL38" s="193"/>
      <c r="AO38" s="196"/>
    </row>
    <row r="39" spans="1:41" s="195" customFormat="1" ht="32.25" customHeight="1" x14ac:dyDescent="0.25">
      <c r="A39" s="197">
        <v>19</v>
      </c>
      <c r="B39" s="199"/>
      <c r="C39" s="199"/>
      <c r="D39" s="72"/>
      <c r="E39" s="200"/>
      <c r="F39" s="201"/>
      <c r="G39" s="202" t="str">
        <f>'Zusammenzug Reisespesen (Bahn) '!O36</f>
        <v/>
      </c>
      <c r="H39" s="201"/>
      <c r="I39" s="201"/>
      <c r="J39" s="201"/>
      <c r="K39" s="201"/>
      <c r="L39" s="201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4"/>
      <c r="AF39" s="205" t="str">
        <f t="shared" si="1"/>
        <v/>
      </c>
      <c r="AG39" s="206" t="str">
        <f t="shared" si="2"/>
        <v/>
      </c>
      <c r="AH39" s="193"/>
      <c r="AI39" s="193"/>
      <c r="AJ39" s="193"/>
      <c r="AK39" s="194"/>
      <c r="AL39" s="193"/>
      <c r="AO39" s="196"/>
    </row>
    <row r="40" spans="1:41" s="195" customFormat="1" ht="32.25" customHeight="1" x14ac:dyDescent="0.25">
      <c r="A40" s="183">
        <v>20</v>
      </c>
      <c r="B40" s="199"/>
      <c r="C40" s="199"/>
      <c r="D40" s="72"/>
      <c r="E40" s="200"/>
      <c r="F40" s="201"/>
      <c r="G40" s="202" t="str">
        <f>'Zusammenzug Reisespesen (Bahn) '!O37</f>
        <v/>
      </c>
      <c r="H40" s="201"/>
      <c r="I40" s="201"/>
      <c r="J40" s="201"/>
      <c r="K40" s="201"/>
      <c r="L40" s="201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4"/>
      <c r="AF40" s="205" t="str">
        <f t="shared" si="1"/>
        <v/>
      </c>
      <c r="AG40" s="206" t="str">
        <f t="shared" si="2"/>
        <v/>
      </c>
      <c r="AH40" s="193"/>
      <c r="AI40" s="193"/>
      <c r="AJ40" s="193"/>
      <c r="AK40" s="194"/>
      <c r="AL40" s="193"/>
      <c r="AO40" s="196"/>
    </row>
    <row r="41" spans="1:41" s="195" customFormat="1" ht="32.25" customHeight="1" x14ac:dyDescent="0.25">
      <c r="A41" s="197">
        <v>21</v>
      </c>
      <c r="B41" s="199"/>
      <c r="C41" s="199"/>
      <c r="D41" s="72"/>
      <c r="E41" s="200"/>
      <c r="F41" s="201"/>
      <c r="G41" s="202" t="str">
        <f>'Zusammenzug Reisespesen (Bahn) '!O38</f>
        <v/>
      </c>
      <c r="H41" s="201"/>
      <c r="I41" s="201"/>
      <c r="J41" s="201"/>
      <c r="K41" s="201"/>
      <c r="L41" s="201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4"/>
      <c r="AF41" s="205" t="str">
        <f t="shared" si="1"/>
        <v/>
      </c>
      <c r="AG41" s="206" t="str">
        <f t="shared" si="2"/>
        <v/>
      </c>
      <c r="AH41" s="193"/>
      <c r="AI41" s="193"/>
      <c r="AJ41" s="193"/>
      <c r="AK41" s="194"/>
      <c r="AL41" s="193"/>
      <c r="AO41" s="196"/>
    </row>
    <row r="42" spans="1:41" s="195" customFormat="1" ht="32.25" customHeight="1" x14ac:dyDescent="0.25">
      <c r="A42" s="183">
        <v>22</v>
      </c>
      <c r="B42" s="199"/>
      <c r="C42" s="199"/>
      <c r="D42" s="72"/>
      <c r="E42" s="200"/>
      <c r="F42" s="201"/>
      <c r="G42" s="202" t="str">
        <f>'Zusammenzug Reisespesen (Bahn) '!O39</f>
        <v/>
      </c>
      <c r="H42" s="201"/>
      <c r="I42" s="201"/>
      <c r="J42" s="201"/>
      <c r="K42" s="201"/>
      <c r="L42" s="201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4"/>
      <c r="AF42" s="205" t="str">
        <f t="shared" si="1"/>
        <v/>
      </c>
      <c r="AG42" s="206" t="str">
        <f t="shared" si="2"/>
        <v/>
      </c>
      <c r="AH42" s="193"/>
      <c r="AI42" s="193"/>
      <c r="AJ42" s="193"/>
      <c r="AK42" s="194"/>
      <c r="AL42" s="193"/>
      <c r="AO42" s="196"/>
    </row>
    <row r="43" spans="1:41" s="195" customFormat="1" ht="32.25" customHeight="1" x14ac:dyDescent="0.25">
      <c r="A43" s="197">
        <v>23</v>
      </c>
      <c r="B43" s="199"/>
      <c r="C43" s="199"/>
      <c r="D43" s="72"/>
      <c r="E43" s="200"/>
      <c r="F43" s="201"/>
      <c r="G43" s="202" t="str">
        <f>'Zusammenzug Reisespesen (Bahn) '!O40</f>
        <v/>
      </c>
      <c r="H43" s="201"/>
      <c r="I43" s="201"/>
      <c r="J43" s="201"/>
      <c r="K43" s="201"/>
      <c r="L43" s="201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4"/>
      <c r="AF43" s="205" t="str">
        <f t="shared" si="1"/>
        <v/>
      </c>
      <c r="AG43" s="206" t="str">
        <f t="shared" si="2"/>
        <v/>
      </c>
      <c r="AH43" s="193"/>
      <c r="AI43" s="193"/>
      <c r="AJ43" s="193"/>
      <c r="AK43" s="194"/>
      <c r="AL43" s="193"/>
      <c r="AO43" s="196"/>
    </row>
    <row r="44" spans="1:41" s="195" customFormat="1" ht="32.25" customHeight="1" x14ac:dyDescent="0.25">
      <c r="A44" s="183">
        <v>24</v>
      </c>
      <c r="B44" s="199"/>
      <c r="C44" s="199"/>
      <c r="D44" s="72"/>
      <c r="E44" s="200"/>
      <c r="F44" s="201"/>
      <c r="G44" s="202" t="str">
        <f>'Zusammenzug Reisespesen (Bahn) '!O41</f>
        <v/>
      </c>
      <c r="H44" s="201"/>
      <c r="I44" s="201"/>
      <c r="J44" s="201"/>
      <c r="K44" s="201"/>
      <c r="L44" s="201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4"/>
      <c r="AF44" s="205" t="str">
        <f t="shared" si="1"/>
        <v/>
      </c>
      <c r="AG44" s="206" t="str">
        <f t="shared" si="2"/>
        <v/>
      </c>
      <c r="AH44" s="193"/>
      <c r="AI44" s="193"/>
      <c r="AJ44" s="193"/>
      <c r="AK44" s="194"/>
      <c r="AL44" s="193"/>
      <c r="AO44" s="196"/>
    </row>
    <row r="45" spans="1:41" s="195" customFormat="1" ht="32.25" customHeight="1" x14ac:dyDescent="0.25">
      <c r="A45" s="197">
        <v>25</v>
      </c>
      <c r="B45" s="199"/>
      <c r="C45" s="199"/>
      <c r="D45" s="72"/>
      <c r="E45" s="200"/>
      <c r="F45" s="201"/>
      <c r="G45" s="202" t="str">
        <f>'Zusammenzug Reisespesen (Bahn) '!O42</f>
        <v/>
      </c>
      <c r="H45" s="201"/>
      <c r="I45" s="201"/>
      <c r="J45" s="201"/>
      <c r="K45" s="201"/>
      <c r="L45" s="201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4"/>
      <c r="AF45" s="205" t="str">
        <f t="shared" si="1"/>
        <v/>
      </c>
      <c r="AG45" s="206" t="str">
        <f t="shared" si="2"/>
        <v/>
      </c>
      <c r="AH45" s="193"/>
      <c r="AI45" s="193"/>
      <c r="AJ45" s="193"/>
      <c r="AK45" s="194"/>
      <c r="AL45" s="193"/>
      <c r="AO45" s="196"/>
    </row>
    <row r="46" spans="1:41" s="195" customFormat="1" ht="32.25" customHeight="1" x14ac:dyDescent="0.25">
      <c r="A46" s="183">
        <v>26</v>
      </c>
      <c r="B46" s="199"/>
      <c r="C46" s="199"/>
      <c r="D46" s="72"/>
      <c r="E46" s="200"/>
      <c r="F46" s="201"/>
      <c r="G46" s="202" t="str">
        <f>'Zusammenzug Reisespesen (Bahn) '!O43</f>
        <v/>
      </c>
      <c r="H46" s="201"/>
      <c r="I46" s="201"/>
      <c r="J46" s="201"/>
      <c r="K46" s="201"/>
      <c r="L46" s="201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4"/>
      <c r="AF46" s="205" t="str">
        <f t="shared" si="1"/>
        <v/>
      </c>
      <c r="AG46" s="206" t="str">
        <f t="shared" si="2"/>
        <v/>
      </c>
      <c r="AH46" s="193"/>
      <c r="AI46" s="193"/>
      <c r="AJ46" s="193"/>
      <c r="AK46" s="194"/>
      <c r="AL46" s="193"/>
      <c r="AO46" s="196"/>
    </row>
    <row r="47" spans="1:41" s="195" customFormat="1" ht="32.25" customHeight="1" x14ac:dyDescent="0.25">
      <c r="A47" s="183">
        <v>27</v>
      </c>
      <c r="B47" s="199"/>
      <c r="C47" s="199"/>
      <c r="D47" s="72"/>
      <c r="E47" s="200"/>
      <c r="F47" s="201"/>
      <c r="G47" s="202" t="str">
        <f>'Zusammenzug Reisespesen (Bahn) '!O44</f>
        <v/>
      </c>
      <c r="H47" s="201"/>
      <c r="I47" s="201"/>
      <c r="J47" s="201"/>
      <c r="K47" s="201"/>
      <c r="L47" s="201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4"/>
      <c r="AF47" s="205" t="str">
        <f t="shared" si="1"/>
        <v/>
      </c>
      <c r="AG47" s="206" t="str">
        <f t="shared" si="2"/>
        <v/>
      </c>
      <c r="AH47" s="193"/>
      <c r="AI47" s="193"/>
      <c r="AJ47" s="193"/>
      <c r="AK47" s="194"/>
      <c r="AL47" s="193"/>
      <c r="AO47" s="196"/>
    </row>
    <row r="48" spans="1:41" s="195" customFormat="1" ht="32.25" customHeight="1" x14ac:dyDescent="0.25">
      <c r="A48" s="197">
        <v>28</v>
      </c>
      <c r="B48" s="199"/>
      <c r="C48" s="199"/>
      <c r="D48" s="72"/>
      <c r="E48" s="200"/>
      <c r="F48" s="201"/>
      <c r="G48" s="202" t="str">
        <f>'Zusammenzug Reisespesen (Bahn) '!O45</f>
        <v/>
      </c>
      <c r="H48" s="201"/>
      <c r="I48" s="201"/>
      <c r="J48" s="201"/>
      <c r="K48" s="201"/>
      <c r="L48" s="201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4"/>
      <c r="AF48" s="205" t="str">
        <f t="shared" si="1"/>
        <v/>
      </c>
      <c r="AG48" s="206" t="str">
        <f t="shared" si="2"/>
        <v/>
      </c>
      <c r="AH48" s="193"/>
      <c r="AI48" s="193"/>
      <c r="AJ48" s="193"/>
      <c r="AK48" s="194"/>
      <c r="AL48" s="193"/>
      <c r="AO48" s="196"/>
    </row>
    <row r="49" spans="1:41" s="195" customFormat="1" ht="32.25" customHeight="1" x14ac:dyDescent="0.25">
      <c r="A49" s="183">
        <v>29</v>
      </c>
      <c r="B49" s="199"/>
      <c r="C49" s="199"/>
      <c r="D49" s="72"/>
      <c r="E49" s="200"/>
      <c r="F49" s="201"/>
      <c r="G49" s="202" t="str">
        <f>'Zusammenzug Reisespesen (Bahn) '!O46</f>
        <v/>
      </c>
      <c r="H49" s="201"/>
      <c r="I49" s="201"/>
      <c r="J49" s="201"/>
      <c r="K49" s="201"/>
      <c r="L49" s="201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4"/>
      <c r="AF49" s="205" t="str">
        <f t="shared" si="1"/>
        <v/>
      </c>
      <c r="AG49" s="206" t="str">
        <f t="shared" si="2"/>
        <v/>
      </c>
      <c r="AH49" s="193"/>
      <c r="AI49" s="193"/>
      <c r="AJ49" s="193"/>
      <c r="AK49" s="194"/>
      <c r="AL49" s="193"/>
      <c r="AO49" s="196"/>
    </row>
    <row r="50" spans="1:41" s="195" customFormat="1" ht="32.25" customHeight="1" x14ac:dyDescent="0.25">
      <c r="A50" s="197">
        <v>30</v>
      </c>
      <c r="B50" s="199"/>
      <c r="C50" s="199"/>
      <c r="D50" s="72"/>
      <c r="E50" s="200"/>
      <c r="F50" s="201"/>
      <c r="G50" s="202" t="str">
        <f>'Zusammenzug Reisespesen (Bahn) '!O47</f>
        <v/>
      </c>
      <c r="H50" s="201"/>
      <c r="I50" s="201"/>
      <c r="J50" s="201"/>
      <c r="K50" s="201"/>
      <c r="L50" s="201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4"/>
      <c r="AF50" s="205" t="str">
        <f t="shared" si="1"/>
        <v/>
      </c>
      <c r="AG50" s="206" t="str">
        <f t="shared" si="2"/>
        <v/>
      </c>
      <c r="AH50" s="193"/>
      <c r="AI50" s="193"/>
      <c r="AJ50" s="193"/>
      <c r="AK50" s="194"/>
      <c r="AL50" s="193"/>
      <c r="AO50" s="196"/>
    </row>
    <row r="51" spans="1:41" s="62" customFormat="1" ht="13" x14ac:dyDescent="0.3">
      <c r="A51" s="73"/>
      <c r="B51" s="74"/>
      <c r="C51" s="74"/>
      <c r="D51" s="75"/>
      <c r="E51" s="57"/>
      <c r="F51" s="58"/>
      <c r="G51" s="98"/>
      <c r="H51" s="58"/>
      <c r="I51" s="58"/>
      <c r="J51" s="58"/>
      <c r="K51" s="58"/>
      <c r="L51" s="58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103"/>
      <c r="AF51" s="113" t="str">
        <f t="shared" si="1"/>
        <v/>
      </c>
      <c r="AG51" s="108"/>
      <c r="AH51" s="59"/>
      <c r="AI51" s="59"/>
      <c r="AJ51" s="59"/>
      <c r="AK51" s="76"/>
      <c r="AL51" s="59"/>
      <c r="AO51" s="77"/>
    </row>
    <row r="52" spans="1:41" s="138" customFormat="1" ht="26.25" customHeight="1" x14ac:dyDescent="0.4">
      <c r="A52" s="212"/>
      <c r="B52" s="213" t="s">
        <v>8</v>
      </c>
      <c r="C52" s="213"/>
      <c r="D52" s="214"/>
      <c r="E52" s="215" t="str">
        <f>IF(SUM(E21:E50)=0,"",SUM(E21:E50))</f>
        <v/>
      </c>
      <c r="F52" s="216" t="str">
        <f>IF(SUM(F21:F50)=0,"",SUM(F21:F50))</f>
        <v/>
      </c>
      <c r="G52" s="217" t="str">
        <f t="shared" ref="G52:AG52" si="3">IF(SUM(G21:G50)=0,"",SUM(G21:G50))</f>
        <v/>
      </c>
      <c r="H52" s="216" t="str">
        <f t="shared" si="3"/>
        <v/>
      </c>
      <c r="I52" s="216" t="str">
        <f t="shared" si="3"/>
        <v/>
      </c>
      <c r="J52" s="216" t="str">
        <f t="shared" si="3"/>
        <v/>
      </c>
      <c r="K52" s="216" t="str">
        <f t="shared" si="3"/>
        <v/>
      </c>
      <c r="L52" s="216" t="str">
        <f t="shared" si="3"/>
        <v/>
      </c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 t="str">
        <f t="shared" si="3"/>
        <v/>
      </c>
      <c r="AE52" s="219" t="str">
        <f t="shared" si="3"/>
        <v/>
      </c>
      <c r="AF52" s="220" t="str">
        <f t="shared" si="3"/>
        <v/>
      </c>
      <c r="AG52" s="215" t="str">
        <f t="shared" si="3"/>
        <v/>
      </c>
      <c r="AH52" s="221"/>
      <c r="AI52" s="221"/>
      <c r="AJ52" s="222"/>
      <c r="AK52" s="222"/>
      <c r="AL52" s="221"/>
      <c r="AM52" s="222"/>
    </row>
    <row r="53" spans="1:41" s="166" customFormat="1" ht="23.25" customHeight="1" x14ac:dyDescent="0.25">
      <c r="A53" s="160"/>
      <c r="B53" s="161" t="s">
        <v>10</v>
      </c>
      <c r="C53" s="161"/>
      <c r="D53" s="114"/>
      <c r="E53" s="162"/>
      <c r="F53" s="162"/>
      <c r="G53" s="163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 t="str">
        <f>IF(J4="","",IF(AG52="","",AG52/J4))</f>
        <v/>
      </c>
      <c r="AH53" s="164"/>
      <c r="AI53" s="164"/>
      <c r="AJ53" s="165"/>
      <c r="AK53" s="165"/>
      <c r="AL53" s="164"/>
    </row>
    <row r="54" spans="1:41" s="91" customFormat="1" ht="13" x14ac:dyDescent="0.3">
      <c r="A54" s="92"/>
      <c r="B54" s="93"/>
      <c r="C54" s="93"/>
      <c r="D54" s="93"/>
      <c r="E54" s="80"/>
      <c r="F54" s="80"/>
      <c r="G54" s="79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79"/>
      <c r="AI54" s="79"/>
      <c r="AJ54" s="90"/>
      <c r="AK54" s="90"/>
      <c r="AL54" s="79"/>
    </row>
    <row r="55" spans="1:41" s="91" customFormat="1" ht="13" x14ac:dyDescent="0.3">
      <c r="A55" s="92"/>
      <c r="B55" s="93"/>
      <c r="C55" s="93"/>
      <c r="D55" s="93"/>
      <c r="E55" s="80"/>
      <c r="F55" s="80"/>
      <c r="G55" s="79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79"/>
      <c r="AI55" s="79"/>
      <c r="AJ55" s="90"/>
      <c r="AK55" s="90"/>
      <c r="AL55" s="79"/>
    </row>
    <row r="56" spans="1:41" s="91" customFormat="1" ht="13.5" thickBot="1" x14ac:dyDescent="0.35">
      <c r="A56" s="92"/>
      <c r="B56" s="93"/>
      <c r="C56" s="93"/>
      <c r="D56" s="93"/>
      <c r="E56" s="80"/>
      <c r="F56" s="80"/>
      <c r="G56" s="79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79"/>
      <c r="AI56" s="79"/>
      <c r="AJ56" s="90"/>
      <c r="AK56" s="90"/>
      <c r="AL56" s="79"/>
    </row>
    <row r="57" spans="1:41" s="47" customFormat="1" ht="39.5" thickBot="1" x14ac:dyDescent="0.35">
      <c r="A57" s="127" t="s">
        <v>14</v>
      </c>
      <c r="B57" s="128" t="s">
        <v>24</v>
      </c>
      <c r="C57" s="128"/>
      <c r="D57" s="129"/>
      <c r="E57" s="130" t="str">
        <f>E15</f>
        <v>Hotel</v>
      </c>
      <c r="F57" s="131" t="str">
        <f t="shared" ref="F57:AG57" si="4">F15</f>
        <v>Flugticket</v>
      </c>
      <c r="G57" s="132" t="str">
        <f t="shared" si="4"/>
        <v>Reisespesen
gem. sep. Auflistung</v>
      </c>
      <c r="H57" s="133" t="str">
        <f t="shared" si="4"/>
        <v>Eintritte in die 
Museum…</v>
      </c>
      <c r="I57" s="133" t="str">
        <f t="shared" si="4"/>
        <v>Eintritte Museum….</v>
      </c>
      <c r="J57" s="133" t="str">
        <f t="shared" si="4"/>
        <v>Diverses</v>
      </c>
      <c r="K57" s="133" t="str">
        <f t="shared" si="4"/>
        <v>Diverses</v>
      </c>
      <c r="L57" s="133" t="str">
        <f t="shared" si="4"/>
        <v>Diverses</v>
      </c>
      <c r="M57" s="133" t="str">
        <f t="shared" si="4"/>
        <v>Diverses</v>
      </c>
      <c r="N57" s="133" t="str">
        <f t="shared" si="4"/>
        <v>Diverses</v>
      </c>
      <c r="O57" s="133" t="str">
        <f t="shared" si="4"/>
        <v>Diverses</v>
      </c>
      <c r="P57" s="133" t="str">
        <f t="shared" si="4"/>
        <v>Diverses</v>
      </c>
      <c r="Q57" s="133" t="str">
        <f t="shared" si="4"/>
        <v>Diverses</v>
      </c>
      <c r="R57" s="133" t="str">
        <f t="shared" si="4"/>
        <v>Diverses</v>
      </c>
      <c r="S57" s="133" t="str">
        <f t="shared" si="4"/>
        <v>Diverses</v>
      </c>
      <c r="T57" s="133" t="str">
        <f t="shared" si="4"/>
        <v>Diverses</v>
      </c>
      <c r="U57" s="133" t="str">
        <f t="shared" si="4"/>
        <v>Diverses</v>
      </c>
      <c r="V57" s="133" t="str">
        <f t="shared" si="4"/>
        <v>Diverses</v>
      </c>
      <c r="W57" s="133" t="str">
        <f t="shared" si="4"/>
        <v>Diverses</v>
      </c>
      <c r="X57" s="133" t="str">
        <f t="shared" si="4"/>
        <v>Diverses</v>
      </c>
      <c r="Y57" s="133" t="str">
        <f t="shared" si="4"/>
        <v>Diverses</v>
      </c>
      <c r="Z57" s="133" t="str">
        <f t="shared" si="4"/>
        <v>Diverses</v>
      </c>
      <c r="AA57" s="133" t="str">
        <f t="shared" si="4"/>
        <v>Diverses</v>
      </c>
      <c r="AB57" s="133" t="str">
        <f t="shared" si="4"/>
        <v>Diverses</v>
      </c>
      <c r="AC57" s="133" t="str">
        <f t="shared" si="4"/>
        <v>Diverses</v>
      </c>
      <c r="AD57" s="134" t="str">
        <f t="shared" si="4"/>
        <v>Diverses</v>
      </c>
      <c r="AE57" s="135" t="str">
        <f t="shared" si="4"/>
        <v>Verpflegung effektiv</v>
      </c>
      <c r="AF57" s="136" t="str">
        <f t="shared" si="4"/>
        <v>Tages-pauschale</v>
      </c>
      <c r="AG57" s="137" t="str">
        <f t="shared" si="4"/>
        <v>Total Ausgaben</v>
      </c>
      <c r="AH57" s="44"/>
      <c r="AI57" s="45"/>
      <c r="AJ57" s="46"/>
      <c r="AK57" s="46"/>
      <c r="AL57" s="46"/>
      <c r="AM57" s="46"/>
      <c r="AN57" s="46"/>
      <c r="AO57" s="46"/>
    </row>
    <row r="58" spans="1:41" s="195" customFormat="1" ht="32.25" customHeight="1" x14ac:dyDescent="0.25">
      <c r="A58" s="183">
        <v>1</v>
      </c>
      <c r="B58" s="211"/>
      <c r="C58" s="208"/>
      <c r="D58" s="126" t="s">
        <v>6</v>
      </c>
      <c r="E58" s="186"/>
      <c r="F58" s="187"/>
      <c r="G58" s="188" t="str">
        <f>'Zusammenzug Reisespesen (Bahn) '!O55</f>
        <v/>
      </c>
      <c r="H58" s="187"/>
      <c r="I58" s="187"/>
      <c r="J58" s="187"/>
      <c r="K58" s="187"/>
      <c r="L58" s="187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90"/>
      <c r="AF58" s="191" t="str">
        <f t="shared" ref="AF58:AF63" si="5">IF(B58="","",IF(AE58&gt;0.01,"",IF($AI$7=TRUE,$L$12,IF($AI$7=FALSE,""))))</f>
        <v/>
      </c>
      <c r="AG58" s="192" t="str">
        <f t="shared" ref="AG58:AG63" si="6">IF(SUM(E58:AF58)=0,"",SUM(E58:AF58))</f>
        <v/>
      </c>
      <c r="AH58" s="193"/>
      <c r="AI58" s="193"/>
      <c r="AJ58" s="193"/>
      <c r="AK58" s="194"/>
      <c r="AL58" s="193"/>
      <c r="AO58" s="196"/>
    </row>
    <row r="59" spans="1:41" s="195" customFormat="1" ht="32.25" customHeight="1" x14ac:dyDescent="0.25">
      <c r="A59" s="197">
        <v>2</v>
      </c>
      <c r="B59" s="209"/>
      <c r="C59" s="209"/>
      <c r="D59" s="72" t="s">
        <v>6</v>
      </c>
      <c r="E59" s="200"/>
      <c r="F59" s="201"/>
      <c r="G59" s="202" t="str">
        <f>'Zusammenzug Reisespesen (Bahn) '!O56</f>
        <v/>
      </c>
      <c r="H59" s="201"/>
      <c r="I59" s="201"/>
      <c r="J59" s="201"/>
      <c r="K59" s="201"/>
      <c r="L59" s="201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4"/>
      <c r="AF59" s="205" t="str">
        <f t="shared" si="5"/>
        <v/>
      </c>
      <c r="AG59" s="206" t="str">
        <f t="shared" si="6"/>
        <v/>
      </c>
      <c r="AH59" s="193"/>
      <c r="AI59" s="193"/>
      <c r="AJ59" s="193"/>
      <c r="AK59" s="194"/>
      <c r="AL59" s="193"/>
      <c r="AO59" s="196"/>
    </row>
    <row r="60" spans="1:41" s="195" customFormat="1" ht="32.25" customHeight="1" x14ac:dyDescent="0.25">
      <c r="A60" s="197"/>
      <c r="B60" s="209"/>
      <c r="C60" s="209"/>
      <c r="D60" s="72"/>
      <c r="E60" s="200"/>
      <c r="F60" s="201"/>
      <c r="G60" s="202" t="str">
        <f>'Zusammenzug Reisespesen (Bahn) '!O57</f>
        <v/>
      </c>
      <c r="H60" s="201"/>
      <c r="I60" s="201"/>
      <c r="J60" s="201"/>
      <c r="K60" s="201"/>
      <c r="L60" s="201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4"/>
      <c r="AF60" s="205" t="str">
        <f t="shared" si="5"/>
        <v/>
      </c>
      <c r="AG60" s="206" t="str">
        <f t="shared" si="6"/>
        <v/>
      </c>
      <c r="AH60" s="193"/>
      <c r="AI60" s="193"/>
      <c r="AJ60" s="193"/>
      <c r="AK60" s="194"/>
      <c r="AL60" s="193"/>
      <c r="AO60" s="196"/>
    </row>
    <row r="61" spans="1:41" s="195" customFormat="1" ht="32.25" customHeight="1" x14ac:dyDescent="0.25">
      <c r="A61" s="197"/>
      <c r="B61" s="209"/>
      <c r="C61" s="209"/>
      <c r="D61" s="72"/>
      <c r="E61" s="200"/>
      <c r="F61" s="201"/>
      <c r="G61" s="202" t="str">
        <f>'Zusammenzug Reisespesen (Bahn) '!O58</f>
        <v/>
      </c>
      <c r="H61" s="201"/>
      <c r="I61" s="201"/>
      <c r="J61" s="201"/>
      <c r="K61" s="201"/>
      <c r="L61" s="201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4"/>
      <c r="AF61" s="205" t="str">
        <f t="shared" si="5"/>
        <v/>
      </c>
      <c r="AG61" s="206" t="str">
        <f t="shared" si="6"/>
        <v/>
      </c>
      <c r="AH61" s="193"/>
      <c r="AI61" s="193"/>
      <c r="AJ61" s="193"/>
      <c r="AK61" s="194"/>
      <c r="AL61" s="193"/>
      <c r="AO61" s="196"/>
    </row>
    <row r="62" spans="1:41" s="195" customFormat="1" ht="32.25" customHeight="1" x14ac:dyDescent="0.25">
      <c r="A62" s="197"/>
      <c r="B62" s="209"/>
      <c r="C62" s="209"/>
      <c r="D62" s="72"/>
      <c r="E62" s="200"/>
      <c r="F62" s="201"/>
      <c r="G62" s="202" t="str">
        <f>'Zusammenzug Reisespesen (Bahn) '!O59</f>
        <v/>
      </c>
      <c r="H62" s="201"/>
      <c r="I62" s="201"/>
      <c r="J62" s="201"/>
      <c r="K62" s="201"/>
      <c r="L62" s="201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4"/>
      <c r="AF62" s="205" t="str">
        <f t="shared" si="5"/>
        <v/>
      </c>
      <c r="AG62" s="206" t="str">
        <f t="shared" si="6"/>
        <v/>
      </c>
      <c r="AH62" s="193"/>
      <c r="AI62" s="193"/>
      <c r="AJ62" s="193"/>
      <c r="AK62" s="194"/>
      <c r="AL62" s="193"/>
      <c r="AO62" s="196"/>
    </row>
    <row r="63" spans="1:41" s="195" customFormat="1" ht="32.25" customHeight="1" x14ac:dyDescent="0.25">
      <c r="A63" s="197"/>
      <c r="B63" s="209"/>
      <c r="C63" s="209"/>
      <c r="D63" s="72"/>
      <c r="E63" s="200"/>
      <c r="F63" s="201"/>
      <c r="G63" s="202" t="str">
        <f>'Zusammenzug Reisespesen (Bahn) '!O60</f>
        <v/>
      </c>
      <c r="H63" s="201"/>
      <c r="I63" s="201"/>
      <c r="J63" s="201"/>
      <c r="K63" s="201"/>
      <c r="L63" s="201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4"/>
      <c r="AF63" s="205" t="str">
        <f t="shared" si="5"/>
        <v/>
      </c>
      <c r="AG63" s="206" t="str">
        <f t="shared" si="6"/>
        <v/>
      </c>
      <c r="AH63" s="193"/>
      <c r="AI63" s="193"/>
      <c r="AJ63" s="193"/>
      <c r="AK63" s="194"/>
      <c r="AL63" s="193"/>
      <c r="AO63" s="196"/>
    </row>
    <row r="64" spans="1:41" s="138" customFormat="1" ht="26.25" customHeight="1" x14ac:dyDescent="0.4">
      <c r="A64" s="212"/>
      <c r="B64" s="213" t="s">
        <v>9</v>
      </c>
      <c r="C64" s="213"/>
      <c r="D64" s="214"/>
      <c r="E64" s="215" t="str">
        <f>IF(SUM(E58:E62)=0,"",SUM(E58:E62))</f>
        <v/>
      </c>
      <c r="F64" s="216" t="str">
        <f t="shared" ref="F64:AF64" si="7">IF(SUM(F58:F62)=0,"",SUM(F58:F62))</f>
        <v/>
      </c>
      <c r="G64" s="223" t="str">
        <f t="shared" si="7"/>
        <v/>
      </c>
      <c r="H64" s="216" t="str">
        <f t="shared" si="7"/>
        <v/>
      </c>
      <c r="I64" s="216" t="str">
        <f t="shared" si="7"/>
        <v/>
      </c>
      <c r="J64" s="216" t="str">
        <f t="shared" si="7"/>
        <v/>
      </c>
      <c r="K64" s="216" t="str">
        <f t="shared" si="7"/>
        <v/>
      </c>
      <c r="L64" s="216" t="str">
        <f t="shared" si="7"/>
        <v/>
      </c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 t="str">
        <f t="shared" si="7"/>
        <v/>
      </c>
      <c r="AE64" s="219" t="str">
        <f t="shared" si="7"/>
        <v/>
      </c>
      <c r="AF64" s="220" t="str">
        <f t="shared" si="7"/>
        <v/>
      </c>
      <c r="AG64" s="215">
        <f>SUM(E64:AF64)</f>
        <v>0</v>
      </c>
      <c r="AH64" s="221"/>
      <c r="AI64" s="221"/>
      <c r="AJ64" s="222"/>
      <c r="AK64" s="222"/>
      <c r="AL64" s="221"/>
      <c r="AM64" s="222"/>
    </row>
    <row r="65" spans="1:35" s="166" customFormat="1" ht="23.25" customHeight="1" x14ac:dyDescent="0.25">
      <c r="A65" s="160"/>
      <c r="B65" s="161" t="s">
        <v>11</v>
      </c>
      <c r="C65" s="161"/>
      <c r="D65" s="114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 t="str">
        <f>IF(J5="","",IF(AG64="","",AG64/J5))</f>
        <v/>
      </c>
      <c r="AH65" s="164"/>
      <c r="AI65" s="164"/>
    </row>
    <row r="66" spans="1:35" s="91" customFormat="1" x14ac:dyDescent="0.25">
      <c r="A66" s="94"/>
      <c r="B66" s="95"/>
      <c r="C66" s="95"/>
      <c r="D66" s="95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</row>
    <row r="67" spans="1:35" s="91" customFormat="1" x14ac:dyDescent="0.25">
      <c r="B67" s="96"/>
      <c r="C67" s="96"/>
      <c r="D67" s="96"/>
    </row>
    <row r="68" spans="1:35" s="138" customFormat="1" ht="27.75" customHeight="1" thickBot="1" x14ac:dyDescent="0.4">
      <c r="A68" s="139"/>
      <c r="B68" s="140" t="s">
        <v>13</v>
      </c>
      <c r="C68" s="140"/>
      <c r="D68" s="21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1">
        <f>IF(SUM(AG52,AG64)=0,0,SUM(AG52,AG64))</f>
        <v>0</v>
      </c>
    </row>
    <row r="69" spans="1:35" s="62" customFormat="1" ht="13" thickTop="1" x14ac:dyDescent="0.25">
      <c r="B69" s="78"/>
      <c r="C69" s="78"/>
      <c r="D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</row>
    <row r="70" spans="1:35" s="62" customFormat="1" x14ac:dyDescent="0.25">
      <c r="B70" s="78"/>
      <c r="C70" s="78"/>
      <c r="D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</row>
    <row r="71" spans="1:35" s="62" customFormat="1" x14ac:dyDescent="0.25">
      <c r="C71" s="78"/>
      <c r="D71" s="78"/>
    </row>
    <row r="72" spans="1:35" s="62" customFormat="1" x14ac:dyDescent="0.25">
      <c r="B72" s="78"/>
      <c r="C72" s="78"/>
      <c r="D72" s="78"/>
    </row>
    <row r="73" spans="1:35" s="62" customFormat="1" x14ac:dyDescent="0.25">
      <c r="B73" s="78"/>
      <c r="C73" s="78"/>
      <c r="D73" s="78"/>
    </row>
    <row r="74" spans="1:35" s="62" customFormat="1" x14ac:dyDescent="0.25">
      <c r="B74" s="78"/>
      <c r="C74" s="78"/>
      <c r="D74" s="78"/>
      <c r="E74" s="78"/>
    </row>
    <row r="75" spans="1:35" s="62" customFormat="1" x14ac:dyDescent="0.25">
      <c r="D75" s="78"/>
    </row>
    <row r="76" spans="1:35" s="62" customFormat="1" x14ac:dyDescent="0.25">
      <c r="D76" s="78"/>
    </row>
    <row r="77" spans="1:35" s="62" customFormat="1" x14ac:dyDescent="0.25">
      <c r="D77" s="78"/>
    </row>
    <row r="78" spans="1:35" s="62" customFormat="1" x14ac:dyDescent="0.25">
      <c r="D78" s="78"/>
    </row>
    <row r="79" spans="1:35" s="62" customFormat="1" x14ac:dyDescent="0.25">
      <c r="D79" s="78"/>
    </row>
    <row r="80" spans="1:35" s="62" customFormat="1" x14ac:dyDescent="0.25">
      <c r="D80" s="78"/>
    </row>
    <row r="81" spans="4:4" s="62" customFormat="1" x14ac:dyDescent="0.25">
      <c r="D81" s="78"/>
    </row>
    <row r="82" spans="4:4" s="62" customFormat="1" x14ac:dyDescent="0.25">
      <c r="D82" s="78"/>
    </row>
    <row r="83" spans="4:4" s="62" customFormat="1" x14ac:dyDescent="0.25">
      <c r="D83" s="78"/>
    </row>
    <row r="84" spans="4:4" s="62" customFormat="1" x14ac:dyDescent="0.25">
      <c r="D84" s="78"/>
    </row>
    <row r="85" spans="4:4" s="62" customFormat="1" x14ac:dyDescent="0.25">
      <c r="D85" s="78"/>
    </row>
    <row r="86" spans="4:4" s="62" customFormat="1" x14ac:dyDescent="0.25">
      <c r="D86" s="78"/>
    </row>
    <row r="87" spans="4:4" s="62" customFormat="1" x14ac:dyDescent="0.25">
      <c r="D87" s="78"/>
    </row>
    <row r="88" spans="4:4" s="62" customFormat="1" x14ac:dyDescent="0.25">
      <c r="D88" s="78"/>
    </row>
    <row r="89" spans="4:4" s="62" customFormat="1" x14ac:dyDescent="0.25">
      <c r="D89" s="78"/>
    </row>
    <row r="90" spans="4:4" s="62" customFormat="1" x14ac:dyDescent="0.25">
      <c r="D90" s="78"/>
    </row>
    <row r="91" spans="4:4" s="62" customFormat="1" x14ac:dyDescent="0.25">
      <c r="D91" s="78"/>
    </row>
    <row r="92" spans="4:4" s="62" customFormat="1" x14ac:dyDescent="0.25">
      <c r="D92" s="78"/>
    </row>
    <row r="93" spans="4:4" s="62" customFormat="1" x14ac:dyDescent="0.25">
      <c r="D93" s="78"/>
    </row>
    <row r="94" spans="4:4" s="62" customFormat="1" x14ac:dyDescent="0.25">
      <c r="D94" s="78"/>
    </row>
    <row r="95" spans="4:4" s="62" customFormat="1" x14ac:dyDescent="0.25">
      <c r="D95" s="78"/>
    </row>
    <row r="96" spans="4:4" s="62" customFormat="1" x14ac:dyDescent="0.25">
      <c r="D96" s="78"/>
    </row>
    <row r="97" spans="4:4" s="62" customFormat="1" x14ac:dyDescent="0.25">
      <c r="D97" s="78"/>
    </row>
    <row r="98" spans="4:4" s="62" customFormat="1" x14ac:dyDescent="0.25">
      <c r="D98" s="78"/>
    </row>
    <row r="99" spans="4:4" s="62" customFormat="1" x14ac:dyDescent="0.25">
      <c r="D99" s="78"/>
    </row>
    <row r="100" spans="4:4" s="62" customFormat="1" x14ac:dyDescent="0.25">
      <c r="D100" s="78"/>
    </row>
    <row r="101" spans="4:4" s="62" customFormat="1" x14ac:dyDescent="0.25">
      <c r="D101" s="78"/>
    </row>
    <row r="102" spans="4:4" s="62" customFormat="1" x14ac:dyDescent="0.25">
      <c r="D102" s="78"/>
    </row>
    <row r="103" spans="4:4" s="62" customFormat="1" x14ac:dyDescent="0.25">
      <c r="D103" s="78"/>
    </row>
    <row r="104" spans="4:4" s="62" customFormat="1" x14ac:dyDescent="0.25">
      <c r="D104" s="78"/>
    </row>
    <row r="105" spans="4:4" s="62" customFormat="1" x14ac:dyDescent="0.25">
      <c r="D105" s="78"/>
    </row>
    <row r="106" spans="4:4" s="62" customFormat="1" x14ac:dyDescent="0.25">
      <c r="D106" s="78"/>
    </row>
    <row r="107" spans="4:4" s="62" customFormat="1" x14ac:dyDescent="0.25">
      <c r="D107" s="78"/>
    </row>
    <row r="108" spans="4:4" s="62" customFormat="1" x14ac:dyDescent="0.25">
      <c r="D108" s="78"/>
    </row>
    <row r="109" spans="4:4" s="62" customFormat="1" x14ac:dyDescent="0.25">
      <c r="D109" s="78"/>
    </row>
    <row r="110" spans="4:4" s="62" customFormat="1" x14ac:dyDescent="0.25">
      <c r="D110" s="78"/>
    </row>
    <row r="111" spans="4:4" s="62" customFormat="1" x14ac:dyDescent="0.25">
      <c r="D111" s="78"/>
    </row>
    <row r="112" spans="4:4" s="62" customFormat="1" x14ac:dyDescent="0.25">
      <c r="D112" s="78"/>
    </row>
    <row r="113" spans="4:4" s="62" customFormat="1" x14ac:dyDescent="0.25">
      <c r="D113" s="78"/>
    </row>
    <row r="114" spans="4:4" s="62" customFormat="1" x14ac:dyDescent="0.25">
      <c r="D114" s="78"/>
    </row>
    <row r="115" spans="4:4" s="62" customFormat="1" x14ac:dyDescent="0.25">
      <c r="D115" s="78"/>
    </row>
    <row r="116" spans="4:4" s="62" customFormat="1" x14ac:dyDescent="0.25">
      <c r="D116" s="78"/>
    </row>
    <row r="117" spans="4:4" s="62" customFormat="1" x14ac:dyDescent="0.25">
      <c r="D117" s="78"/>
    </row>
    <row r="118" spans="4:4" s="62" customFormat="1" x14ac:dyDescent="0.25">
      <c r="D118" s="78"/>
    </row>
    <row r="119" spans="4:4" s="62" customFormat="1" x14ac:dyDescent="0.25">
      <c r="D119" s="78"/>
    </row>
    <row r="120" spans="4:4" s="62" customFormat="1" x14ac:dyDescent="0.25">
      <c r="D120" s="78"/>
    </row>
    <row r="121" spans="4:4" s="62" customFormat="1" x14ac:dyDescent="0.25">
      <c r="D121" s="78"/>
    </row>
    <row r="122" spans="4:4" s="62" customFormat="1" x14ac:dyDescent="0.25">
      <c r="D122" s="78"/>
    </row>
    <row r="123" spans="4:4" s="62" customFormat="1" x14ac:dyDescent="0.25">
      <c r="D123" s="78"/>
    </row>
    <row r="124" spans="4:4" s="62" customFormat="1" x14ac:dyDescent="0.25">
      <c r="D124" s="78"/>
    </row>
    <row r="125" spans="4:4" s="62" customFormat="1" x14ac:dyDescent="0.25">
      <c r="D125" s="78"/>
    </row>
    <row r="126" spans="4:4" s="62" customFormat="1" x14ac:dyDescent="0.25">
      <c r="D126" s="78"/>
    </row>
    <row r="127" spans="4:4" s="62" customFormat="1" x14ac:dyDescent="0.25">
      <c r="D127" s="78"/>
    </row>
    <row r="128" spans="4:4" s="62" customFormat="1" x14ac:dyDescent="0.25">
      <c r="D128" s="78"/>
    </row>
    <row r="129" spans="4:4" s="62" customFormat="1" x14ac:dyDescent="0.25">
      <c r="D129" s="78"/>
    </row>
    <row r="130" spans="4:4" s="62" customFormat="1" x14ac:dyDescent="0.25">
      <c r="D130" s="78"/>
    </row>
    <row r="131" spans="4:4" s="62" customFormat="1" x14ac:dyDescent="0.25">
      <c r="D131" s="78"/>
    </row>
    <row r="132" spans="4:4" s="62" customFormat="1" x14ac:dyDescent="0.25">
      <c r="D132" s="78"/>
    </row>
    <row r="133" spans="4:4" s="62" customFormat="1" x14ac:dyDescent="0.25">
      <c r="D133" s="78"/>
    </row>
    <row r="134" spans="4:4" s="62" customFormat="1" x14ac:dyDescent="0.25">
      <c r="D134" s="78"/>
    </row>
    <row r="135" spans="4:4" s="62" customFormat="1" x14ac:dyDescent="0.25">
      <c r="D135" s="78"/>
    </row>
    <row r="136" spans="4:4" s="62" customFormat="1" x14ac:dyDescent="0.25">
      <c r="D136" s="78"/>
    </row>
    <row r="137" spans="4:4" s="62" customFormat="1" x14ac:dyDescent="0.25">
      <c r="D137" s="78"/>
    </row>
    <row r="138" spans="4:4" s="62" customFormat="1" x14ac:dyDescent="0.25">
      <c r="D138" s="78"/>
    </row>
    <row r="139" spans="4:4" s="62" customFormat="1" x14ac:dyDescent="0.25">
      <c r="D139" s="78"/>
    </row>
    <row r="140" spans="4:4" s="62" customFormat="1" x14ac:dyDescent="0.25">
      <c r="D140" s="78"/>
    </row>
    <row r="141" spans="4:4" s="62" customFormat="1" x14ac:dyDescent="0.25">
      <c r="D141" s="78"/>
    </row>
    <row r="142" spans="4:4" s="62" customFormat="1" x14ac:dyDescent="0.25">
      <c r="D142" s="78"/>
    </row>
    <row r="143" spans="4:4" s="62" customFormat="1" x14ac:dyDescent="0.25">
      <c r="D143" s="78"/>
    </row>
    <row r="144" spans="4:4" s="62" customFormat="1" x14ac:dyDescent="0.25">
      <c r="D144" s="78"/>
    </row>
    <row r="145" spans="4:4" s="62" customFormat="1" x14ac:dyDescent="0.25">
      <c r="D145" s="78"/>
    </row>
    <row r="146" spans="4:4" s="62" customFormat="1" x14ac:dyDescent="0.25">
      <c r="D146" s="78"/>
    </row>
    <row r="147" spans="4:4" s="62" customFormat="1" x14ac:dyDescent="0.25">
      <c r="D147" s="78"/>
    </row>
    <row r="148" spans="4:4" s="62" customFormat="1" x14ac:dyDescent="0.25">
      <c r="D148" s="78"/>
    </row>
    <row r="149" spans="4:4" s="62" customFormat="1" x14ac:dyDescent="0.25">
      <c r="D149" s="78"/>
    </row>
    <row r="150" spans="4:4" s="62" customFormat="1" x14ac:dyDescent="0.25">
      <c r="D150" s="78"/>
    </row>
    <row r="151" spans="4:4" s="62" customFormat="1" x14ac:dyDescent="0.25">
      <c r="D151" s="78"/>
    </row>
    <row r="152" spans="4:4" s="62" customFormat="1" x14ac:dyDescent="0.25">
      <c r="D152" s="78"/>
    </row>
    <row r="153" spans="4:4" s="62" customFormat="1" x14ac:dyDescent="0.25">
      <c r="D153" s="78"/>
    </row>
    <row r="154" spans="4:4" s="62" customFormat="1" x14ac:dyDescent="0.25">
      <c r="D154" s="78"/>
    </row>
    <row r="155" spans="4:4" s="62" customFormat="1" x14ac:dyDescent="0.25">
      <c r="D155" s="78"/>
    </row>
    <row r="156" spans="4:4" s="62" customFormat="1" x14ac:dyDescent="0.25">
      <c r="D156" s="78"/>
    </row>
    <row r="157" spans="4:4" s="62" customFormat="1" x14ac:dyDescent="0.25">
      <c r="D157" s="78"/>
    </row>
    <row r="158" spans="4:4" s="62" customFormat="1" x14ac:dyDescent="0.25">
      <c r="D158" s="78"/>
    </row>
    <row r="159" spans="4:4" s="62" customFormat="1" x14ac:dyDescent="0.25">
      <c r="D159" s="78"/>
    </row>
    <row r="160" spans="4:4" s="62" customFormat="1" x14ac:dyDescent="0.25">
      <c r="D160" s="78"/>
    </row>
    <row r="161" spans="4:4" s="62" customFormat="1" x14ac:dyDescent="0.25">
      <c r="D161" s="78"/>
    </row>
    <row r="162" spans="4:4" s="62" customFormat="1" x14ac:dyDescent="0.25">
      <c r="D162" s="78"/>
    </row>
    <row r="163" spans="4:4" s="62" customFormat="1" x14ac:dyDescent="0.25">
      <c r="D163" s="78"/>
    </row>
    <row r="164" spans="4:4" s="62" customFormat="1" x14ac:dyDescent="0.25">
      <c r="D164" s="78"/>
    </row>
    <row r="165" spans="4:4" s="62" customFormat="1" x14ac:dyDescent="0.25">
      <c r="D165" s="78"/>
    </row>
    <row r="166" spans="4:4" s="62" customFormat="1" x14ac:dyDescent="0.25">
      <c r="D166" s="78"/>
    </row>
    <row r="167" spans="4:4" s="62" customFormat="1" x14ac:dyDescent="0.25">
      <c r="D167" s="78"/>
    </row>
    <row r="168" spans="4:4" s="62" customFormat="1" x14ac:dyDescent="0.25">
      <c r="D168" s="78"/>
    </row>
    <row r="169" spans="4:4" s="62" customFormat="1" x14ac:dyDescent="0.25">
      <c r="D169" s="78"/>
    </row>
    <row r="170" spans="4:4" s="62" customFormat="1" x14ac:dyDescent="0.25">
      <c r="D170" s="78"/>
    </row>
    <row r="171" spans="4:4" s="62" customFormat="1" x14ac:dyDescent="0.25">
      <c r="D171" s="78"/>
    </row>
    <row r="172" spans="4:4" s="62" customFormat="1" x14ac:dyDescent="0.25">
      <c r="D172" s="78"/>
    </row>
    <row r="173" spans="4:4" s="62" customFormat="1" x14ac:dyDescent="0.25">
      <c r="D173" s="78"/>
    </row>
    <row r="174" spans="4:4" s="62" customFormat="1" x14ac:dyDescent="0.25">
      <c r="D174" s="78"/>
    </row>
    <row r="175" spans="4:4" s="62" customFormat="1" x14ac:dyDescent="0.25">
      <c r="D175" s="78"/>
    </row>
    <row r="176" spans="4:4" s="62" customFormat="1" x14ac:dyDescent="0.25">
      <c r="D176" s="78"/>
    </row>
    <row r="177" spans="4:4" s="62" customFormat="1" x14ac:dyDescent="0.25">
      <c r="D177" s="78"/>
    </row>
    <row r="178" spans="4:4" s="62" customFormat="1" x14ac:dyDescent="0.25">
      <c r="D178" s="78"/>
    </row>
    <row r="179" spans="4:4" s="62" customFormat="1" x14ac:dyDescent="0.25">
      <c r="D179" s="78"/>
    </row>
    <row r="180" spans="4:4" s="62" customFormat="1" x14ac:dyDescent="0.25">
      <c r="D180" s="78"/>
    </row>
    <row r="181" spans="4:4" s="62" customFormat="1" x14ac:dyDescent="0.25">
      <c r="D181" s="78"/>
    </row>
    <row r="182" spans="4:4" s="62" customFormat="1" x14ac:dyDescent="0.25">
      <c r="D182" s="78"/>
    </row>
    <row r="183" spans="4:4" s="62" customFormat="1" x14ac:dyDescent="0.25">
      <c r="D183" s="78"/>
    </row>
    <row r="184" spans="4:4" s="62" customFormat="1" x14ac:dyDescent="0.25">
      <c r="D184" s="78"/>
    </row>
    <row r="185" spans="4:4" s="62" customFormat="1" x14ac:dyDescent="0.25">
      <c r="D185" s="78"/>
    </row>
    <row r="186" spans="4:4" s="62" customFormat="1" x14ac:dyDescent="0.25">
      <c r="D186" s="78"/>
    </row>
    <row r="187" spans="4:4" s="62" customFormat="1" x14ac:dyDescent="0.25">
      <c r="D187" s="78"/>
    </row>
    <row r="188" spans="4:4" s="62" customFormat="1" x14ac:dyDescent="0.25">
      <c r="D188" s="78"/>
    </row>
    <row r="189" spans="4:4" s="62" customFormat="1" x14ac:dyDescent="0.25">
      <c r="D189" s="78"/>
    </row>
    <row r="190" spans="4:4" s="62" customFormat="1" x14ac:dyDescent="0.25">
      <c r="D190" s="78"/>
    </row>
    <row r="191" spans="4:4" s="62" customFormat="1" x14ac:dyDescent="0.25">
      <c r="D191" s="78"/>
    </row>
    <row r="192" spans="4:4" s="62" customFormat="1" x14ac:dyDescent="0.25">
      <c r="D192" s="78"/>
    </row>
    <row r="193" spans="4:4" s="62" customFormat="1" x14ac:dyDescent="0.25">
      <c r="D193" s="78"/>
    </row>
    <row r="194" spans="4:4" s="62" customFormat="1" x14ac:dyDescent="0.25">
      <c r="D194" s="78"/>
    </row>
    <row r="195" spans="4:4" s="62" customFormat="1" x14ac:dyDescent="0.25">
      <c r="D195" s="78"/>
    </row>
    <row r="196" spans="4:4" s="62" customFormat="1" x14ac:dyDescent="0.25">
      <c r="D196" s="78"/>
    </row>
    <row r="197" spans="4:4" s="62" customFormat="1" x14ac:dyDescent="0.25">
      <c r="D197" s="78"/>
    </row>
    <row r="198" spans="4:4" s="62" customFormat="1" x14ac:dyDescent="0.25">
      <c r="D198" s="78"/>
    </row>
    <row r="199" spans="4:4" s="62" customFormat="1" x14ac:dyDescent="0.25">
      <c r="D199" s="78"/>
    </row>
    <row r="200" spans="4:4" s="62" customFormat="1" x14ac:dyDescent="0.25">
      <c r="D200" s="78"/>
    </row>
    <row r="201" spans="4:4" s="62" customFormat="1" x14ac:dyDescent="0.25">
      <c r="D201" s="78"/>
    </row>
    <row r="202" spans="4:4" s="62" customFormat="1" x14ac:dyDescent="0.25">
      <c r="D202" s="78"/>
    </row>
    <row r="203" spans="4:4" s="62" customFormat="1" x14ac:dyDescent="0.25">
      <c r="D203" s="78"/>
    </row>
    <row r="204" spans="4:4" s="62" customFormat="1" x14ac:dyDescent="0.25">
      <c r="D204" s="78"/>
    </row>
    <row r="205" spans="4:4" s="62" customFormat="1" x14ac:dyDescent="0.25">
      <c r="D205" s="78"/>
    </row>
    <row r="206" spans="4:4" s="62" customFormat="1" x14ac:dyDescent="0.25">
      <c r="D206" s="78"/>
    </row>
    <row r="207" spans="4:4" s="62" customFormat="1" x14ac:dyDescent="0.25"/>
    <row r="208" spans="4:4" s="62" customFormat="1" x14ac:dyDescent="0.25"/>
    <row r="209" s="62" customFormat="1" x14ac:dyDescent="0.25"/>
    <row r="210" s="62" customFormat="1" x14ac:dyDescent="0.25"/>
    <row r="211" s="62" customFormat="1" x14ac:dyDescent="0.25"/>
    <row r="212" s="62" customFormat="1" x14ac:dyDescent="0.25"/>
    <row r="213" s="62" customFormat="1" x14ac:dyDescent="0.25"/>
    <row r="214" s="62" customFormat="1" x14ac:dyDescent="0.25"/>
    <row r="215" s="62" customFormat="1" x14ac:dyDescent="0.25"/>
    <row r="216" s="62" customFormat="1" x14ac:dyDescent="0.25"/>
    <row r="217" s="62" customFormat="1" x14ac:dyDescent="0.25"/>
    <row r="218" s="62" customFormat="1" x14ac:dyDescent="0.25"/>
    <row r="219" s="62" customFormat="1" x14ac:dyDescent="0.25"/>
    <row r="220" s="62" customFormat="1" x14ac:dyDescent="0.25"/>
    <row r="221" s="62" customFormat="1" x14ac:dyDescent="0.25"/>
    <row r="222" s="62" customFormat="1" x14ac:dyDescent="0.25"/>
    <row r="223" s="62" customFormat="1" x14ac:dyDescent="0.25"/>
    <row r="224" s="62" customFormat="1" x14ac:dyDescent="0.25"/>
    <row r="225" s="62" customFormat="1" x14ac:dyDescent="0.25"/>
    <row r="226" s="62" customFormat="1" x14ac:dyDescent="0.25"/>
    <row r="227" s="62" customFormat="1" x14ac:dyDescent="0.25"/>
    <row r="228" s="62" customFormat="1" x14ac:dyDescent="0.25"/>
    <row r="229" s="62" customFormat="1" x14ac:dyDescent="0.25"/>
    <row r="230" s="62" customFormat="1" x14ac:dyDescent="0.25"/>
  </sheetData>
  <sheetProtection formatCells="0" formatColumns="0" formatRows="0" insertColumns="0" insertRows="0" deleteColumns="0" deleteRows="0" sort="0"/>
  <mergeCells count="6">
    <mergeCell ref="C3:F3"/>
    <mergeCell ref="C4:F4"/>
    <mergeCell ref="C5:F5"/>
    <mergeCell ref="J5:K5"/>
    <mergeCell ref="J3:K3"/>
    <mergeCell ref="J4:K4"/>
  </mergeCells>
  <printOptions gridLines="1"/>
  <pageMargins left="0.78740157499999996" right="0.78740157499999996" top="0.25" bottom="0.25" header="0.2" footer="0.19"/>
  <pageSetup paperSize="9" scale="30" orientation="landscape" r:id="rId1"/>
  <headerFooter alignWithMargins="0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914400</xdr:colOff>
                    <xdr:row>6</xdr:row>
                    <xdr:rowOff>12700</xdr:rowOff>
                  </from>
                  <to>
                    <xdr:col>8</xdr:col>
                    <xdr:colOff>889000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B1" workbookViewId="0">
      <selection activeCell="O18" sqref="O18"/>
    </sheetView>
  </sheetViews>
  <sheetFormatPr baseColWidth="10" defaultRowHeight="13" x14ac:dyDescent="0.3"/>
  <cols>
    <col min="2" max="2" width="29" customWidth="1"/>
    <col min="3" max="3" width="14.81640625" customWidth="1"/>
    <col min="4" max="4" width="16" style="3" customWidth="1"/>
    <col min="5" max="5" width="13.81640625" style="3" customWidth="1"/>
    <col min="6" max="6" width="13.81640625" style="8" customWidth="1"/>
    <col min="7" max="7" width="13.81640625" style="4" customWidth="1"/>
    <col min="8" max="8" width="13.81640625" style="3" customWidth="1"/>
    <col min="9" max="9" width="13.81640625" style="8" customWidth="1"/>
    <col min="10" max="11" width="13.81640625" style="3" customWidth="1"/>
    <col min="12" max="12" width="13.81640625" style="8" customWidth="1"/>
    <col min="13" max="14" width="13.81640625" style="3" customWidth="1"/>
    <col min="15" max="15" width="13.7265625" style="6" customWidth="1"/>
  </cols>
  <sheetData>
    <row r="1" spans="1:15" ht="15.5" x14ac:dyDescent="0.35">
      <c r="A1" s="36" t="s">
        <v>27</v>
      </c>
    </row>
    <row r="2" spans="1:15" s="1" customFormat="1" x14ac:dyDescent="0.3">
      <c r="A2" s="1" t="s">
        <v>57</v>
      </c>
      <c r="D2" s="2"/>
      <c r="E2" s="2"/>
      <c r="F2" s="7"/>
      <c r="G2" s="37"/>
      <c r="H2" s="2"/>
      <c r="I2" s="7"/>
      <c r="J2" s="2"/>
      <c r="K2" s="2"/>
      <c r="L2" s="7"/>
      <c r="M2" s="2"/>
      <c r="N2" s="2"/>
      <c r="O2" s="2"/>
    </row>
    <row r="3" spans="1:15" s="1" customFormat="1" ht="12.5" x14ac:dyDescent="0.25">
      <c r="D3" s="2"/>
      <c r="E3" s="2"/>
      <c r="F3" s="7"/>
      <c r="G3" s="37"/>
      <c r="H3" s="2"/>
      <c r="I3" s="7"/>
      <c r="J3" s="2"/>
      <c r="K3" s="2"/>
      <c r="L3" s="7"/>
      <c r="M3" s="2"/>
      <c r="N3" s="2"/>
      <c r="O3" s="2"/>
    </row>
    <row r="4" spans="1:15" s="1" customFormat="1" ht="14" x14ac:dyDescent="0.3">
      <c r="A4" s="238" t="s">
        <v>607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s="1" customFormat="1" ht="14" x14ac:dyDescent="0.3">
      <c r="A5" s="239" t="s">
        <v>608</v>
      </c>
      <c r="B5" s="240"/>
      <c r="C5" s="239" t="s">
        <v>18</v>
      </c>
      <c r="D5" s="239" t="s">
        <v>609</v>
      </c>
      <c r="E5" s="239" t="s">
        <v>25</v>
      </c>
      <c r="F5" s="259"/>
      <c r="G5" s="259"/>
      <c r="H5" s="239"/>
      <c r="I5" s="239"/>
      <c r="K5" s="239"/>
      <c r="L5" s="239"/>
    </row>
    <row r="6" spans="1:15" s="1" customFormat="1" ht="14" x14ac:dyDescent="0.3">
      <c r="A6" s="239" t="s">
        <v>608</v>
      </c>
      <c r="B6" s="240"/>
      <c r="C6" s="239" t="s">
        <v>18</v>
      </c>
      <c r="D6" s="239" t="s">
        <v>63</v>
      </c>
      <c r="E6" s="239" t="s">
        <v>25</v>
      </c>
      <c r="F6" s="259"/>
      <c r="G6" s="259"/>
      <c r="H6" s="239"/>
      <c r="I6" s="239"/>
      <c r="K6" s="239"/>
      <c r="L6" s="239"/>
    </row>
    <row r="7" spans="1:15" s="1" customFormat="1" ht="14" x14ac:dyDescent="0.3">
      <c r="A7" s="239" t="s">
        <v>608</v>
      </c>
      <c r="B7" s="240"/>
      <c r="C7" s="239" t="s">
        <v>18</v>
      </c>
      <c r="D7" s="239" t="s">
        <v>63</v>
      </c>
      <c r="E7" s="239" t="s">
        <v>25</v>
      </c>
      <c r="F7" s="259"/>
      <c r="G7" s="259"/>
      <c r="H7" s="239"/>
      <c r="I7" s="239"/>
      <c r="K7" s="239"/>
      <c r="L7" s="239"/>
    </row>
    <row r="8" spans="1:15" s="1" customFormat="1" ht="14" x14ac:dyDescent="0.3">
      <c r="A8" s="239" t="s">
        <v>608</v>
      </c>
      <c r="B8" s="240"/>
      <c r="C8" s="239" t="s">
        <v>18</v>
      </c>
      <c r="D8" s="239" t="s">
        <v>63</v>
      </c>
      <c r="E8" s="239" t="s">
        <v>25</v>
      </c>
      <c r="F8" s="259"/>
      <c r="G8" s="259"/>
      <c r="H8" s="239"/>
      <c r="I8" s="239"/>
      <c r="K8" s="239"/>
      <c r="L8" s="239"/>
    </row>
    <row r="9" spans="1:15" s="1" customFormat="1" ht="14" x14ac:dyDescent="0.3">
      <c r="A9" s="239" t="s">
        <v>608</v>
      </c>
      <c r="B9" s="240"/>
      <c r="C9" s="239" t="s">
        <v>18</v>
      </c>
      <c r="D9" s="239" t="s">
        <v>63</v>
      </c>
      <c r="E9" s="239" t="s">
        <v>25</v>
      </c>
      <c r="F9" s="259"/>
      <c r="G9" s="259"/>
      <c r="H9" s="239"/>
      <c r="I9" s="239"/>
      <c r="K9" s="239"/>
      <c r="L9" s="239"/>
    </row>
    <row r="10" spans="1:15" s="1" customFormat="1" ht="14" x14ac:dyDescent="0.3">
      <c r="A10" s="239" t="s">
        <v>608</v>
      </c>
      <c r="B10" s="240"/>
      <c r="C10" s="239" t="s">
        <v>18</v>
      </c>
      <c r="D10" s="239" t="s">
        <v>63</v>
      </c>
      <c r="E10" s="239" t="s">
        <v>25</v>
      </c>
      <c r="F10" s="259"/>
      <c r="G10" s="259"/>
      <c r="H10" s="239"/>
      <c r="I10" s="239"/>
      <c r="K10" s="239"/>
      <c r="L10" s="239"/>
    </row>
    <row r="11" spans="1:15" s="1" customFormat="1" ht="12.5" x14ac:dyDescent="0.25">
      <c r="D11" s="2"/>
      <c r="E11" s="2"/>
      <c r="F11" s="7"/>
      <c r="G11" s="37"/>
      <c r="H11" s="2"/>
      <c r="I11" s="7"/>
      <c r="J11" s="2"/>
      <c r="K11" s="2"/>
      <c r="L11" s="7"/>
      <c r="M11" s="2"/>
      <c r="N11" s="2"/>
      <c r="O11" s="2"/>
    </row>
    <row r="13" spans="1:15" x14ac:dyDescent="0.3">
      <c r="A13" s="1" t="s">
        <v>58</v>
      </c>
    </row>
    <row r="14" spans="1:15" x14ac:dyDescent="0.3">
      <c r="A14" s="1" t="s">
        <v>59</v>
      </c>
    </row>
    <row r="15" spans="1:15" ht="13.5" thickBot="1" x14ac:dyDescent="0.35"/>
    <row r="16" spans="1:15" s="5" customFormat="1" ht="39.5" thickBot="1" x14ac:dyDescent="0.35">
      <c r="A16" s="115" t="s">
        <v>14</v>
      </c>
      <c r="B16" s="116" t="s">
        <v>0</v>
      </c>
      <c r="C16" s="117" t="s">
        <v>21</v>
      </c>
      <c r="D16" s="118" t="s">
        <v>17</v>
      </c>
      <c r="E16" s="119" t="s">
        <v>19</v>
      </c>
      <c r="F16" s="120" t="s">
        <v>611</v>
      </c>
      <c r="G16" s="121" t="s">
        <v>1</v>
      </c>
      <c r="H16" s="122" t="s">
        <v>20</v>
      </c>
      <c r="I16" s="123" t="s">
        <v>611</v>
      </c>
      <c r="J16" s="124" t="s">
        <v>1</v>
      </c>
      <c r="K16" s="245" t="s">
        <v>610</v>
      </c>
      <c r="L16" s="246" t="s">
        <v>611</v>
      </c>
      <c r="M16" s="247" t="s">
        <v>1</v>
      </c>
      <c r="N16" s="118" t="s">
        <v>26</v>
      </c>
      <c r="O16" s="125" t="s">
        <v>22</v>
      </c>
    </row>
    <row r="17" spans="1:16" s="11" customFormat="1" ht="21" customHeight="1" x14ac:dyDescent="0.25">
      <c r="A17" s="142"/>
      <c r="B17" s="143" t="s">
        <v>23</v>
      </c>
      <c r="C17" s="144"/>
      <c r="D17" s="9"/>
      <c r="E17" s="145"/>
      <c r="F17" s="146"/>
      <c r="G17" s="147"/>
      <c r="H17" s="148"/>
      <c r="I17" s="149"/>
      <c r="J17" s="150"/>
      <c r="K17" s="148"/>
      <c r="L17" s="149"/>
      <c r="M17" s="150"/>
      <c r="N17" s="9"/>
      <c r="O17" s="151"/>
      <c r="P17" s="152"/>
    </row>
    <row r="18" spans="1:16" s="23" customFormat="1" ht="21" customHeight="1" x14ac:dyDescent="0.25">
      <c r="A18" s="12">
        <f>IF(Vorlage!A21="","",Vorlage!A21)</f>
        <v>1</v>
      </c>
      <c r="B18" s="13" t="str">
        <f>IF(Vorlage!B21="","",Vorlage!B21)</f>
        <v/>
      </c>
      <c r="C18" s="14"/>
      <c r="D18" s="15"/>
      <c r="E18" s="16"/>
      <c r="F18" s="17"/>
      <c r="G18" s="35" t="str">
        <f>IF(F18="CHF - Schweiz",E18,IF(F18=$D$5,E18*$F$5,IF(F18=$D$6,E18*$F$6,IF(F18=$D$7,E18*$F$7,IF(F18=$D$8,E18*$F$8,IF(F18=$D$9,E18*$F$9,IF(F18=$D$10,E18*$F$10,"")))))))</f>
        <v/>
      </c>
      <c r="H18" s="19"/>
      <c r="I18" s="10"/>
      <c r="J18" s="21" t="str">
        <f>IF(I18="CHF - Schweiz",H18,IF(I18=$D$5,H18*$F$5,IF(I18=$D$6,H18*$F$6,IF(I18=$D$7,H18*$F$7,IF(I18=$D$8,H18*$F$8,IF(I18=$D$9,H18*$F$9,IF(I18=$D$10,H18*$F$10,"")))))))</f>
        <v/>
      </c>
      <c r="K18" s="241"/>
      <c r="L18" s="242"/>
      <c r="M18" s="243" t="str">
        <f>IF(L18="CHF - Schweiz",K18,IF(L18=$D$5,K18*$F$5,IF(L18=$D$6,K18*$F$6,IF(L18=$D$7,K18*$F$7,IF(L18=$D$8,K18*$F$8,IF(L18=$D$9,K18*$F$9,IF(L18=$D$10,K18*$F$10,"")))))))</f>
        <v/>
      </c>
      <c r="N18" s="15"/>
      <c r="O18" s="22" t="str">
        <f>IF(B18="","",IF(SUM(D18,G18,J18,M18,N18)=0,"",SUM(D18,G18,J18,M18,N18)))</f>
        <v/>
      </c>
    </row>
    <row r="19" spans="1:16" s="23" customFormat="1" ht="21" customHeight="1" x14ac:dyDescent="0.25">
      <c r="A19" s="12">
        <f>IF(Vorlage!A22="","",Vorlage!A22)</f>
        <v>2</v>
      </c>
      <c r="B19" s="13" t="str">
        <f>IF(Vorlage!B22="","",Vorlage!B22)</f>
        <v/>
      </c>
      <c r="C19" s="14"/>
      <c r="D19" s="15"/>
      <c r="E19" s="16"/>
      <c r="F19" s="17"/>
      <c r="G19" s="18" t="str">
        <f t="shared" ref="G19:G47" si="0">IF(F19="CHF - Schweiz",E19,IF(F19=$D$5,E19*$F$5,IF(F19=$D$6,E19*$F$6,IF(F19=$D$7,E19*$F$7,IF(F19=$D$8,E19*$F$8,IF(F19=$D$9,E19*$F$9,IF(F19=$D$10,E19*$F$10,"")))))))</f>
        <v/>
      </c>
      <c r="H19" s="19"/>
      <c r="I19" s="20"/>
      <c r="J19" s="21" t="str">
        <f t="shared" ref="J19:J47" si="1">IF(I19="CHF - Schweiz",H19,IF(I19=$D$5,H19*$F$5,IF(I19=$D$6,H19*$F$6,IF(I19=$D$7,H19*$F$7,IF(I19=$D$8,H19*$F$8,IF(I19=$D$9,H19*$F$9,IF(I19=$D$10,H19*$F$10,"")))))))</f>
        <v/>
      </c>
      <c r="K19" s="241"/>
      <c r="L19" s="244"/>
      <c r="M19" s="243" t="str">
        <f t="shared" ref="M19:M47" si="2">IF(L19="CHF - Schweiz",K19,IF(L19=$D$5,K19*$F$5,IF(L19=$D$6,K19*$F$6,IF(L19=$D$7,K19*$F$7,IF(L19=$D$8,K19*$F$8,IF(L19=$D$9,K19*$F$9,IF(L19=$D$10,K19*$F$10,"")))))))</f>
        <v/>
      </c>
      <c r="N19" s="15"/>
      <c r="O19" s="22" t="str">
        <f t="shared" ref="O19:O47" si="3">IF(B19="","",IF(SUM(D19,G19,J19,M19,N19)=0,"",SUM(D19,G19,J19,M19,N19)))</f>
        <v/>
      </c>
    </row>
    <row r="20" spans="1:16" s="23" customFormat="1" ht="21" customHeight="1" x14ac:dyDescent="0.25">
      <c r="A20" s="12">
        <f>IF(Vorlage!A23="","",Vorlage!A23)</f>
        <v>3</v>
      </c>
      <c r="B20" s="13" t="str">
        <f>IF(Vorlage!B23="","",Vorlage!B23)</f>
        <v/>
      </c>
      <c r="C20" s="14"/>
      <c r="D20" s="15"/>
      <c r="E20" s="16"/>
      <c r="F20" s="17"/>
      <c r="G20" s="18" t="str">
        <f t="shared" si="0"/>
        <v/>
      </c>
      <c r="H20" s="19"/>
      <c r="I20" s="20"/>
      <c r="J20" s="21" t="str">
        <f t="shared" si="1"/>
        <v/>
      </c>
      <c r="K20" s="241"/>
      <c r="L20" s="244"/>
      <c r="M20" s="243" t="str">
        <f t="shared" si="2"/>
        <v/>
      </c>
      <c r="N20" s="15"/>
      <c r="O20" s="22" t="str">
        <f t="shared" si="3"/>
        <v/>
      </c>
    </row>
    <row r="21" spans="1:16" s="23" customFormat="1" ht="21" customHeight="1" x14ac:dyDescent="0.25">
      <c r="A21" s="12">
        <f>IF(Vorlage!A24="","",Vorlage!A24)</f>
        <v>4</v>
      </c>
      <c r="B21" s="13" t="str">
        <f>IF(Vorlage!B24="","",Vorlage!B24)</f>
        <v/>
      </c>
      <c r="C21" s="14"/>
      <c r="D21" s="15"/>
      <c r="E21" s="16"/>
      <c r="F21" s="17"/>
      <c r="G21" s="18" t="str">
        <f t="shared" si="0"/>
        <v/>
      </c>
      <c r="H21" s="19"/>
      <c r="I21" s="20"/>
      <c r="J21" s="21" t="str">
        <f t="shared" si="1"/>
        <v/>
      </c>
      <c r="K21" s="241"/>
      <c r="L21" s="244"/>
      <c r="M21" s="243" t="str">
        <f t="shared" si="2"/>
        <v/>
      </c>
      <c r="N21" s="15"/>
      <c r="O21" s="22" t="str">
        <f t="shared" si="3"/>
        <v/>
      </c>
    </row>
    <row r="22" spans="1:16" s="23" customFormat="1" ht="21" customHeight="1" x14ac:dyDescent="0.25">
      <c r="A22" s="12">
        <f>IF(Vorlage!A25="","",Vorlage!A25)</f>
        <v>5</v>
      </c>
      <c r="B22" s="13" t="str">
        <f>IF(Vorlage!B25="","",Vorlage!B25)</f>
        <v/>
      </c>
      <c r="C22" s="14"/>
      <c r="D22" s="15"/>
      <c r="E22" s="16"/>
      <c r="F22" s="17"/>
      <c r="G22" s="18" t="str">
        <f t="shared" si="0"/>
        <v/>
      </c>
      <c r="H22" s="19"/>
      <c r="I22" s="20"/>
      <c r="J22" s="21" t="str">
        <f t="shared" si="1"/>
        <v/>
      </c>
      <c r="K22" s="241"/>
      <c r="L22" s="244"/>
      <c r="M22" s="243" t="str">
        <f t="shared" si="2"/>
        <v/>
      </c>
      <c r="N22" s="15"/>
      <c r="O22" s="22" t="str">
        <f t="shared" si="3"/>
        <v/>
      </c>
    </row>
    <row r="23" spans="1:16" s="23" customFormat="1" ht="21" customHeight="1" x14ac:dyDescent="0.25">
      <c r="A23" s="12">
        <f>IF(Vorlage!A26="","",Vorlage!A26)</f>
        <v>6</v>
      </c>
      <c r="B23" s="13" t="str">
        <f>IF(Vorlage!B26="","",Vorlage!B26)</f>
        <v/>
      </c>
      <c r="C23" s="14"/>
      <c r="D23" s="15"/>
      <c r="E23" s="16"/>
      <c r="F23" s="17"/>
      <c r="G23" s="18" t="str">
        <f t="shared" si="0"/>
        <v/>
      </c>
      <c r="H23" s="19"/>
      <c r="I23" s="20"/>
      <c r="J23" s="21" t="str">
        <f t="shared" si="1"/>
        <v/>
      </c>
      <c r="K23" s="241"/>
      <c r="L23" s="244"/>
      <c r="M23" s="243" t="str">
        <f t="shared" si="2"/>
        <v/>
      </c>
      <c r="N23" s="15"/>
      <c r="O23" s="22" t="str">
        <f t="shared" si="3"/>
        <v/>
      </c>
    </row>
    <row r="24" spans="1:16" s="23" customFormat="1" ht="21" customHeight="1" x14ac:dyDescent="0.25">
      <c r="A24" s="12">
        <f>IF(Vorlage!A27="","",Vorlage!A27)</f>
        <v>7</v>
      </c>
      <c r="B24" s="13" t="str">
        <f>IF(Vorlage!B27="","",Vorlage!B27)</f>
        <v/>
      </c>
      <c r="C24" s="14"/>
      <c r="D24" s="15"/>
      <c r="E24" s="16"/>
      <c r="F24" s="17"/>
      <c r="G24" s="18" t="str">
        <f t="shared" si="0"/>
        <v/>
      </c>
      <c r="H24" s="19"/>
      <c r="I24" s="20"/>
      <c r="J24" s="21" t="str">
        <f t="shared" si="1"/>
        <v/>
      </c>
      <c r="K24" s="241"/>
      <c r="L24" s="244"/>
      <c r="M24" s="243" t="str">
        <f t="shared" si="2"/>
        <v/>
      </c>
      <c r="N24" s="15"/>
      <c r="O24" s="22" t="str">
        <f t="shared" si="3"/>
        <v/>
      </c>
    </row>
    <row r="25" spans="1:16" s="23" customFormat="1" ht="21" customHeight="1" x14ac:dyDescent="0.25">
      <c r="A25" s="12">
        <f>IF(Vorlage!A28="","",Vorlage!A28)</f>
        <v>8</v>
      </c>
      <c r="B25" s="13" t="str">
        <f>IF(Vorlage!B28="","",Vorlage!B28)</f>
        <v/>
      </c>
      <c r="C25" s="14"/>
      <c r="D25" s="15"/>
      <c r="E25" s="16"/>
      <c r="F25" s="17"/>
      <c r="G25" s="18" t="str">
        <f t="shared" si="0"/>
        <v/>
      </c>
      <c r="H25" s="19"/>
      <c r="I25" s="20"/>
      <c r="J25" s="21" t="str">
        <f t="shared" si="1"/>
        <v/>
      </c>
      <c r="K25" s="241"/>
      <c r="L25" s="244"/>
      <c r="M25" s="243" t="str">
        <f t="shared" si="2"/>
        <v/>
      </c>
      <c r="N25" s="15"/>
      <c r="O25" s="22" t="str">
        <f t="shared" si="3"/>
        <v/>
      </c>
    </row>
    <row r="26" spans="1:16" s="23" customFormat="1" ht="21" customHeight="1" x14ac:dyDescent="0.25">
      <c r="A26" s="12">
        <f>IF(Vorlage!A29="","",Vorlage!A29)</f>
        <v>9</v>
      </c>
      <c r="B26" s="13" t="str">
        <f>IF(Vorlage!B29="","",Vorlage!B29)</f>
        <v/>
      </c>
      <c r="C26" s="14"/>
      <c r="D26" s="15"/>
      <c r="E26" s="16"/>
      <c r="F26" s="17"/>
      <c r="G26" s="18" t="str">
        <f t="shared" si="0"/>
        <v/>
      </c>
      <c r="H26" s="19"/>
      <c r="I26" s="20"/>
      <c r="J26" s="21" t="str">
        <f t="shared" si="1"/>
        <v/>
      </c>
      <c r="K26" s="241"/>
      <c r="L26" s="244"/>
      <c r="M26" s="243" t="str">
        <f t="shared" si="2"/>
        <v/>
      </c>
      <c r="N26" s="15"/>
      <c r="O26" s="22" t="str">
        <f t="shared" si="3"/>
        <v/>
      </c>
    </row>
    <row r="27" spans="1:16" s="23" customFormat="1" ht="21" customHeight="1" x14ac:dyDescent="0.25">
      <c r="A27" s="12">
        <f>IF(Vorlage!A30="","",Vorlage!A30)</f>
        <v>10</v>
      </c>
      <c r="B27" s="13" t="str">
        <f>IF(Vorlage!B30="","",Vorlage!B30)</f>
        <v/>
      </c>
      <c r="C27" s="14"/>
      <c r="D27" s="15"/>
      <c r="E27" s="16"/>
      <c r="F27" s="17"/>
      <c r="G27" s="18" t="str">
        <f t="shared" si="0"/>
        <v/>
      </c>
      <c r="H27" s="19"/>
      <c r="I27" s="20"/>
      <c r="J27" s="21" t="str">
        <f t="shared" si="1"/>
        <v/>
      </c>
      <c r="K27" s="241"/>
      <c r="L27" s="244"/>
      <c r="M27" s="243" t="str">
        <f t="shared" si="2"/>
        <v/>
      </c>
      <c r="N27" s="15"/>
      <c r="O27" s="22" t="str">
        <f t="shared" si="3"/>
        <v/>
      </c>
    </row>
    <row r="28" spans="1:16" s="23" customFormat="1" ht="21" customHeight="1" x14ac:dyDescent="0.25">
      <c r="A28" s="12">
        <f>IF(Vorlage!A31="","",Vorlage!A31)</f>
        <v>11</v>
      </c>
      <c r="B28" s="13" t="str">
        <f>IF(Vorlage!B31="","",Vorlage!B31)</f>
        <v/>
      </c>
      <c r="C28" s="14"/>
      <c r="D28" s="15"/>
      <c r="E28" s="16"/>
      <c r="F28" s="17"/>
      <c r="G28" s="18" t="str">
        <f t="shared" si="0"/>
        <v/>
      </c>
      <c r="H28" s="19"/>
      <c r="I28" s="20"/>
      <c r="J28" s="21" t="str">
        <f t="shared" si="1"/>
        <v/>
      </c>
      <c r="K28" s="241"/>
      <c r="L28" s="244"/>
      <c r="M28" s="243" t="str">
        <f t="shared" si="2"/>
        <v/>
      </c>
      <c r="N28" s="15"/>
      <c r="O28" s="22" t="str">
        <f t="shared" si="3"/>
        <v/>
      </c>
    </row>
    <row r="29" spans="1:16" s="23" customFormat="1" ht="21" customHeight="1" x14ac:dyDescent="0.25">
      <c r="A29" s="12">
        <f>IF(Vorlage!A32="","",Vorlage!A32)</f>
        <v>12</v>
      </c>
      <c r="B29" s="13" t="str">
        <f>IF(Vorlage!B32="","",Vorlage!B32)</f>
        <v/>
      </c>
      <c r="C29" s="14"/>
      <c r="D29" s="15"/>
      <c r="E29" s="16"/>
      <c r="F29" s="17"/>
      <c r="G29" s="18" t="str">
        <f t="shared" si="0"/>
        <v/>
      </c>
      <c r="H29" s="19"/>
      <c r="I29" s="20"/>
      <c r="J29" s="21" t="str">
        <f t="shared" si="1"/>
        <v/>
      </c>
      <c r="K29" s="241"/>
      <c r="L29" s="244"/>
      <c r="M29" s="243" t="str">
        <f t="shared" si="2"/>
        <v/>
      </c>
      <c r="N29" s="15"/>
      <c r="O29" s="22" t="str">
        <f t="shared" si="3"/>
        <v/>
      </c>
    </row>
    <row r="30" spans="1:16" s="23" customFormat="1" ht="21" customHeight="1" x14ac:dyDescent="0.25">
      <c r="A30" s="12">
        <f>IF(Vorlage!A33="","",Vorlage!A33)</f>
        <v>13</v>
      </c>
      <c r="B30" s="13" t="str">
        <f>IF(Vorlage!B33="","",Vorlage!B33)</f>
        <v/>
      </c>
      <c r="C30" s="14"/>
      <c r="D30" s="15"/>
      <c r="E30" s="16"/>
      <c r="F30" s="17"/>
      <c r="G30" s="18" t="str">
        <f t="shared" si="0"/>
        <v/>
      </c>
      <c r="H30" s="19"/>
      <c r="I30" s="20"/>
      <c r="J30" s="21" t="str">
        <f t="shared" si="1"/>
        <v/>
      </c>
      <c r="K30" s="241"/>
      <c r="L30" s="244"/>
      <c r="M30" s="243" t="str">
        <f t="shared" si="2"/>
        <v/>
      </c>
      <c r="N30" s="15"/>
      <c r="O30" s="22" t="str">
        <f t="shared" si="3"/>
        <v/>
      </c>
    </row>
    <row r="31" spans="1:16" s="23" customFormat="1" ht="21" customHeight="1" x14ac:dyDescent="0.25">
      <c r="A31" s="12">
        <f>IF(Vorlage!A34="","",Vorlage!A34)</f>
        <v>14</v>
      </c>
      <c r="B31" s="13" t="str">
        <f>IF(Vorlage!B34="","",Vorlage!B34)</f>
        <v/>
      </c>
      <c r="C31" s="14"/>
      <c r="D31" s="15"/>
      <c r="E31" s="16"/>
      <c r="F31" s="17"/>
      <c r="G31" s="18" t="str">
        <f t="shared" si="0"/>
        <v/>
      </c>
      <c r="H31" s="19"/>
      <c r="I31" s="20"/>
      <c r="J31" s="21" t="str">
        <f t="shared" si="1"/>
        <v/>
      </c>
      <c r="K31" s="241"/>
      <c r="L31" s="244"/>
      <c r="M31" s="243" t="str">
        <f t="shared" si="2"/>
        <v/>
      </c>
      <c r="N31" s="15"/>
      <c r="O31" s="22" t="str">
        <f t="shared" si="3"/>
        <v/>
      </c>
    </row>
    <row r="32" spans="1:16" s="23" customFormat="1" ht="21" customHeight="1" x14ac:dyDescent="0.25">
      <c r="A32" s="12">
        <f>IF(Vorlage!A35="","",Vorlage!A35)</f>
        <v>15</v>
      </c>
      <c r="B32" s="13" t="str">
        <f>IF(Vorlage!B35="","",Vorlage!B35)</f>
        <v/>
      </c>
      <c r="C32" s="14"/>
      <c r="D32" s="15"/>
      <c r="E32" s="16"/>
      <c r="F32" s="17"/>
      <c r="G32" s="18" t="str">
        <f t="shared" si="0"/>
        <v/>
      </c>
      <c r="H32" s="19"/>
      <c r="I32" s="20"/>
      <c r="J32" s="21" t="str">
        <f t="shared" si="1"/>
        <v/>
      </c>
      <c r="K32" s="241"/>
      <c r="L32" s="244"/>
      <c r="M32" s="243" t="str">
        <f t="shared" si="2"/>
        <v/>
      </c>
      <c r="N32" s="15"/>
      <c r="O32" s="22" t="str">
        <f t="shared" si="3"/>
        <v/>
      </c>
    </row>
    <row r="33" spans="1:15" s="23" customFormat="1" ht="21" customHeight="1" x14ac:dyDescent="0.25">
      <c r="A33" s="12">
        <f>IF(Vorlage!A36="","",Vorlage!A36)</f>
        <v>16</v>
      </c>
      <c r="B33" s="13" t="str">
        <f>IF(Vorlage!B36="","",Vorlage!B36)</f>
        <v/>
      </c>
      <c r="C33" s="14"/>
      <c r="D33" s="15"/>
      <c r="E33" s="16"/>
      <c r="F33" s="17"/>
      <c r="G33" s="18" t="str">
        <f t="shared" si="0"/>
        <v/>
      </c>
      <c r="H33" s="19"/>
      <c r="I33" s="20"/>
      <c r="J33" s="21" t="str">
        <f t="shared" si="1"/>
        <v/>
      </c>
      <c r="K33" s="241"/>
      <c r="L33" s="244"/>
      <c r="M33" s="243" t="str">
        <f t="shared" si="2"/>
        <v/>
      </c>
      <c r="N33" s="15"/>
      <c r="O33" s="22" t="str">
        <f t="shared" si="3"/>
        <v/>
      </c>
    </row>
    <row r="34" spans="1:15" s="23" customFormat="1" ht="21" customHeight="1" x14ac:dyDescent="0.25">
      <c r="A34" s="12">
        <f>IF(Vorlage!A37="","",Vorlage!A37)</f>
        <v>17</v>
      </c>
      <c r="B34" s="13" t="str">
        <f>IF(Vorlage!B37="","",Vorlage!B37)</f>
        <v/>
      </c>
      <c r="C34" s="14"/>
      <c r="D34" s="15"/>
      <c r="E34" s="16"/>
      <c r="F34" s="17"/>
      <c r="G34" s="18" t="str">
        <f t="shared" si="0"/>
        <v/>
      </c>
      <c r="H34" s="19"/>
      <c r="I34" s="20"/>
      <c r="J34" s="21" t="str">
        <f t="shared" si="1"/>
        <v/>
      </c>
      <c r="K34" s="241"/>
      <c r="L34" s="244"/>
      <c r="M34" s="243" t="str">
        <f t="shared" si="2"/>
        <v/>
      </c>
      <c r="N34" s="15"/>
      <c r="O34" s="22" t="str">
        <f t="shared" si="3"/>
        <v/>
      </c>
    </row>
    <row r="35" spans="1:15" s="23" customFormat="1" ht="21" customHeight="1" x14ac:dyDescent="0.25">
      <c r="A35" s="12">
        <f>IF(Vorlage!A38="","",Vorlage!A38)</f>
        <v>18</v>
      </c>
      <c r="B35" s="13" t="str">
        <f>IF(Vorlage!B38="","",Vorlage!B38)</f>
        <v/>
      </c>
      <c r="C35" s="14"/>
      <c r="D35" s="15"/>
      <c r="E35" s="16"/>
      <c r="F35" s="17"/>
      <c r="G35" s="18" t="str">
        <f t="shared" si="0"/>
        <v/>
      </c>
      <c r="H35" s="19"/>
      <c r="I35" s="20"/>
      <c r="J35" s="21" t="str">
        <f t="shared" si="1"/>
        <v/>
      </c>
      <c r="K35" s="241"/>
      <c r="L35" s="244"/>
      <c r="M35" s="243" t="str">
        <f t="shared" si="2"/>
        <v/>
      </c>
      <c r="N35" s="15"/>
      <c r="O35" s="22" t="str">
        <f t="shared" si="3"/>
        <v/>
      </c>
    </row>
    <row r="36" spans="1:15" s="23" customFormat="1" ht="21" customHeight="1" x14ac:dyDescent="0.25">
      <c r="A36" s="12">
        <f>IF(Vorlage!A39="","",Vorlage!A39)</f>
        <v>19</v>
      </c>
      <c r="B36" s="13" t="str">
        <f>IF(Vorlage!B39="","",Vorlage!B39)</f>
        <v/>
      </c>
      <c r="C36" s="14"/>
      <c r="D36" s="15"/>
      <c r="E36" s="16"/>
      <c r="F36" s="17"/>
      <c r="G36" s="18" t="str">
        <f t="shared" si="0"/>
        <v/>
      </c>
      <c r="H36" s="19"/>
      <c r="I36" s="20"/>
      <c r="J36" s="21" t="str">
        <f t="shared" si="1"/>
        <v/>
      </c>
      <c r="K36" s="241"/>
      <c r="L36" s="244"/>
      <c r="M36" s="243" t="str">
        <f t="shared" si="2"/>
        <v/>
      </c>
      <c r="N36" s="15"/>
      <c r="O36" s="22" t="str">
        <f t="shared" si="3"/>
        <v/>
      </c>
    </row>
    <row r="37" spans="1:15" s="23" customFormat="1" ht="21" customHeight="1" x14ac:dyDescent="0.25">
      <c r="A37" s="12">
        <f>IF(Vorlage!A40="","",Vorlage!A40)</f>
        <v>20</v>
      </c>
      <c r="B37" s="13" t="str">
        <f>IF(Vorlage!B40="","",Vorlage!B40)</f>
        <v/>
      </c>
      <c r="C37" s="14"/>
      <c r="D37" s="15"/>
      <c r="E37" s="16"/>
      <c r="F37" s="17"/>
      <c r="G37" s="18" t="str">
        <f t="shared" si="0"/>
        <v/>
      </c>
      <c r="H37" s="19"/>
      <c r="I37" s="20"/>
      <c r="J37" s="21" t="str">
        <f t="shared" si="1"/>
        <v/>
      </c>
      <c r="K37" s="241"/>
      <c r="L37" s="244"/>
      <c r="M37" s="243" t="str">
        <f t="shared" si="2"/>
        <v/>
      </c>
      <c r="N37" s="15"/>
      <c r="O37" s="22" t="str">
        <f t="shared" si="3"/>
        <v/>
      </c>
    </row>
    <row r="38" spans="1:15" s="23" customFormat="1" ht="21" customHeight="1" x14ac:dyDescent="0.25">
      <c r="A38" s="12">
        <f>IF(Vorlage!A41="","",Vorlage!A41)</f>
        <v>21</v>
      </c>
      <c r="B38" s="13" t="str">
        <f>IF(Vorlage!B41="","",Vorlage!B41)</f>
        <v/>
      </c>
      <c r="C38" s="14"/>
      <c r="D38" s="15"/>
      <c r="E38" s="16"/>
      <c r="F38" s="17"/>
      <c r="G38" s="18" t="str">
        <f t="shared" si="0"/>
        <v/>
      </c>
      <c r="H38" s="19"/>
      <c r="I38" s="20"/>
      <c r="J38" s="21" t="str">
        <f t="shared" si="1"/>
        <v/>
      </c>
      <c r="K38" s="241"/>
      <c r="L38" s="244"/>
      <c r="M38" s="243" t="str">
        <f t="shared" si="2"/>
        <v/>
      </c>
      <c r="N38" s="15"/>
      <c r="O38" s="22" t="str">
        <f t="shared" si="3"/>
        <v/>
      </c>
    </row>
    <row r="39" spans="1:15" s="23" customFormat="1" ht="21" customHeight="1" x14ac:dyDescent="0.25">
      <c r="A39" s="12">
        <f>IF(Vorlage!A42="","",Vorlage!A42)</f>
        <v>22</v>
      </c>
      <c r="B39" s="13" t="str">
        <f>IF(Vorlage!B42="","",Vorlage!B42)</f>
        <v/>
      </c>
      <c r="C39" s="14"/>
      <c r="D39" s="15"/>
      <c r="E39" s="16"/>
      <c r="F39" s="17"/>
      <c r="G39" s="18" t="str">
        <f t="shared" si="0"/>
        <v/>
      </c>
      <c r="H39" s="19"/>
      <c r="I39" s="20"/>
      <c r="J39" s="21" t="str">
        <f t="shared" si="1"/>
        <v/>
      </c>
      <c r="K39" s="241"/>
      <c r="L39" s="244"/>
      <c r="M39" s="243" t="str">
        <f t="shared" si="2"/>
        <v/>
      </c>
      <c r="N39" s="15"/>
      <c r="O39" s="22" t="str">
        <f t="shared" si="3"/>
        <v/>
      </c>
    </row>
    <row r="40" spans="1:15" s="23" customFormat="1" ht="21" customHeight="1" x14ac:dyDescent="0.25">
      <c r="A40" s="12">
        <f>IF(Vorlage!A43="","",Vorlage!A43)</f>
        <v>23</v>
      </c>
      <c r="B40" s="13" t="str">
        <f>IF(Vorlage!B43="","",Vorlage!B43)</f>
        <v/>
      </c>
      <c r="C40" s="14"/>
      <c r="D40" s="15"/>
      <c r="E40" s="16"/>
      <c r="F40" s="17"/>
      <c r="G40" s="18" t="str">
        <f t="shared" si="0"/>
        <v/>
      </c>
      <c r="H40" s="19"/>
      <c r="I40" s="20"/>
      <c r="J40" s="21" t="str">
        <f t="shared" si="1"/>
        <v/>
      </c>
      <c r="K40" s="241"/>
      <c r="L40" s="244"/>
      <c r="M40" s="243" t="str">
        <f t="shared" si="2"/>
        <v/>
      </c>
      <c r="N40" s="15"/>
      <c r="O40" s="22" t="str">
        <f t="shared" si="3"/>
        <v/>
      </c>
    </row>
    <row r="41" spans="1:15" s="23" customFormat="1" ht="21" customHeight="1" x14ac:dyDescent="0.25">
      <c r="A41" s="12">
        <f>IF(Vorlage!A44="","",Vorlage!A44)</f>
        <v>24</v>
      </c>
      <c r="B41" s="13" t="str">
        <f>IF(Vorlage!B44="","",Vorlage!B44)</f>
        <v/>
      </c>
      <c r="C41" s="14"/>
      <c r="D41" s="15"/>
      <c r="E41" s="16"/>
      <c r="F41" s="17"/>
      <c r="G41" s="18" t="str">
        <f t="shared" si="0"/>
        <v/>
      </c>
      <c r="H41" s="19"/>
      <c r="I41" s="20"/>
      <c r="J41" s="21" t="str">
        <f t="shared" si="1"/>
        <v/>
      </c>
      <c r="K41" s="241"/>
      <c r="L41" s="244"/>
      <c r="M41" s="243" t="str">
        <f t="shared" si="2"/>
        <v/>
      </c>
      <c r="N41" s="15"/>
      <c r="O41" s="22" t="str">
        <f t="shared" si="3"/>
        <v/>
      </c>
    </row>
    <row r="42" spans="1:15" s="23" customFormat="1" ht="21" customHeight="1" x14ac:dyDescent="0.25">
      <c r="A42" s="12">
        <f>IF(Vorlage!A45="","",Vorlage!A45)</f>
        <v>25</v>
      </c>
      <c r="B42" s="13" t="str">
        <f>IF(Vorlage!B45="","",Vorlage!B45)</f>
        <v/>
      </c>
      <c r="C42" s="14"/>
      <c r="D42" s="15"/>
      <c r="E42" s="16"/>
      <c r="F42" s="17"/>
      <c r="G42" s="18" t="str">
        <f t="shared" si="0"/>
        <v/>
      </c>
      <c r="H42" s="19"/>
      <c r="I42" s="20"/>
      <c r="J42" s="21" t="str">
        <f t="shared" si="1"/>
        <v/>
      </c>
      <c r="K42" s="241"/>
      <c r="L42" s="244"/>
      <c r="M42" s="243" t="str">
        <f t="shared" si="2"/>
        <v/>
      </c>
      <c r="N42" s="15"/>
      <c r="O42" s="22" t="str">
        <f t="shared" si="3"/>
        <v/>
      </c>
    </row>
    <row r="43" spans="1:15" s="23" customFormat="1" ht="21" customHeight="1" x14ac:dyDescent="0.25">
      <c r="A43" s="12">
        <f>IF(Vorlage!A46="","",Vorlage!A46)</f>
        <v>26</v>
      </c>
      <c r="B43" s="13" t="str">
        <f>IF(Vorlage!B46="","",Vorlage!B46)</f>
        <v/>
      </c>
      <c r="C43" s="14"/>
      <c r="D43" s="15"/>
      <c r="E43" s="16"/>
      <c r="F43" s="17"/>
      <c r="G43" s="18" t="str">
        <f t="shared" si="0"/>
        <v/>
      </c>
      <c r="H43" s="19"/>
      <c r="I43" s="20"/>
      <c r="J43" s="21" t="str">
        <f t="shared" si="1"/>
        <v/>
      </c>
      <c r="K43" s="241"/>
      <c r="L43" s="244"/>
      <c r="M43" s="243" t="str">
        <f t="shared" si="2"/>
        <v/>
      </c>
      <c r="N43" s="15"/>
      <c r="O43" s="22" t="str">
        <f t="shared" si="3"/>
        <v/>
      </c>
    </row>
    <row r="44" spans="1:15" s="23" customFormat="1" ht="21" customHeight="1" x14ac:dyDescent="0.25">
      <c r="A44" s="12">
        <f>IF(Vorlage!A47="","",Vorlage!A47)</f>
        <v>27</v>
      </c>
      <c r="B44" s="13" t="str">
        <f>IF(Vorlage!B47="","",Vorlage!B47)</f>
        <v/>
      </c>
      <c r="C44" s="14"/>
      <c r="D44" s="15"/>
      <c r="E44" s="16"/>
      <c r="F44" s="17"/>
      <c r="G44" s="18" t="str">
        <f t="shared" si="0"/>
        <v/>
      </c>
      <c r="H44" s="19"/>
      <c r="I44" s="20"/>
      <c r="J44" s="21" t="str">
        <f t="shared" si="1"/>
        <v/>
      </c>
      <c r="K44" s="241"/>
      <c r="L44" s="244"/>
      <c r="M44" s="243" t="str">
        <f t="shared" si="2"/>
        <v/>
      </c>
      <c r="N44" s="15"/>
      <c r="O44" s="22" t="str">
        <f t="shared" si="3"/>
        <v/>
      </c>
    </row>
    <row r="45" spans="1:15" s="23" customFormat="1" ht="21" customHeight="1" x14ac:dyDescent="0.25">
      <c r="A45" s="12">
        <f>IF(Vorlage!A48="","",Vorlage!A48)</f>
        <v>28</v>
      </c>
      <c r="B45" s="13" t="str">
        <f>IF(Vorlage!B48="","",Vorlage!B48)</f>
        <v/>
      </c>
      <c r="C45" s="14"/>
      <c r="D45" s="15"/>
      <c r="E45" s="16"/>
      <c r="F45" s="17"/>
      <c r="G45" s="18" t="str">
        <f t="shared" si="0"/>
        <v/>
      </c>
      <c r="H45" s="19"/>
      <c r="I45" s="20"/>
      <c r="J45" s="21" t="str">
        <f t="shared" si="1"/>
        <v/>
      </c>
      <c r="K45" s="241"/>
      <c r="L45" s="244"/>
      <c r="M45" s="243" t="str">
        <f t="shared" si="2"/>
        <v/>
      </c>
      <c r="N45" s="15"/>
      <c r="O45" s="22" t="str">
        <f t="shared" si="3"/>
        <v/>
      </c>
    </row>
    <row r="46" spans="1:15" s="23" customFormat="1" ht="21" customHeight="1" x14ac:dyDescent="0.25">
      <c r="A46" s="12">
        <f>IF(Vorlage!A49="","",Vorlage!A49)</f>
        <v>29</v>
      </c>
      <c r="B46" s="13" t="str">
        <f>IF(Vorlage!B49="","",Vorlage!B49)</f>
        <v/>
      </c>
      <c r="C46" s="14"/>
      <c r="D46" s="15"/>
      <c r="E46" s="16"/>
      <c r="F46" s="17"/>
      <c r="G46" s="18" t="str">
        <f t="shared" si="0"/>
        <v/>
      </c>
      <c r="H46" s="19"/>
      <c r="I46" s="20"/>
      <c r="J46" s="21" t="str">
        <f t="shared" si="1"/>
        <v/>
      </c>
      <c r="K46" s="241"/>
      <c r="L46" s="244"/>
      <c r="M46" s="243" t="str">
        <f t="shared" si="2"/>
        <v/>
      </c>
      <c r="N46" s="15"/>
      <c r="O46" s="22" t="str">
        <f t="shared" si="3"/>
        <v/>
      </c>
    </row>
    <row r="47" spans="1:15" s="23" customFormat="1" ht="21" customHeight="1" x14ac:dyDescent="0.25">
      <c r="A47" s="12">
        <f>IF(Vorlage!A50="","",Vorlage!A50)</f>
        <v>30</v>
      </c>
      <c r="B47" s="13" t="str">
        <f>IF(Vorlage!B50="","",Vorlage!B50)</f>
        <v/>
      </c>
      <c r="C47" s="14"/>
      <c r="D47" s="15"/>
      <c r="E47" s="16"/>
      <c r="F47" s="17"/>
      <c r="G47" s="18" t="str">
        <f t="shared" si="0"/>
        <v/>
      </c>
      <c r="H47" s="19"/>
      <c r="I47" s="20"/>
      <c r="J47" s="21" t="str">
        <f t="shared" si="1"/>
        <v/>
      </c>
      <c r="K47" s="241"/>
      <c r="L47" s="244"/>
      <c r="M47" s="243" t="str">
        <f t="shared" si="2"/>
        <v/>
      </c>
      <c r="N47" s="15"/>
      <c r="O47" s="22" t="str">
        <f t="shared" si="3"/>
        <v/>
      </c>
    </row>
    <row r="48" spans="1:15" x14ac:dyDescent="0.3">
      <c r="A48" t="str">
        <f>IF(Vorlage!A51="","",Vorlage!A51)</f>
        <v/>
      </c>
      <c r="F48" s="3"/>
    </row>
    <row r="49" spans="1:15" x14ac:dyDescent="0.3">
      <c r="A49" t="str">
        <f>IF(Vorlage!A52="","",Vorlage!A52)</f>
        <v/>
      </c>
      <c r="F49" s="3"/>
    </row>
    <row r="50" spans="1:15" x14ac:dyDescent="0.3">
      <c r="A50" t="str">
        <f>IF(Vorlage!A53="","",Vorlage!A53)</f>
        <v/>
      </c>
      <c r="F50" s="3"/>
    </row>
    <row r="51" spans="1:15" x14ac:dyDescent="0.3">
      <c r="A51" t="str">
        <f>IF(Vorlage!A54="","",Vorlage!A54)</f>
        <v/>
      </c>
      <c r="F51" s="3"/>
    </row>
    <row r="52" spans="1:15" ht="13.5" thickBot="1" x14ac:dyDescent="0.35">
      <c r="A52" t="str">
        <f>IF(Vorlage!A55="","",Vorlage!A55)</f>
        <v/>
      </c>
      <c r="F52" s="3"/>
    </row>
    <row r="53" spans="1:15" s="5" customFormat="1" ht="39.5" thickBot="1" x14ac:dyDescent="0.35">
      <c r="A53" s="115" t="s">
        <v>14</v>
      </c>
      <c r="B53" s="116" t="s">
        <v>0</v>
      </c>
      <c r="C53" s="117" t="s">
        <v>21</v>
      </c>
      <c r="D53" s="118" t="s">
        <v>17</v>
      </c>
      <c r="E53" s="119" t="s">
        <v>19</v>
      </c>
      <c r="F53" s="120" t="s">
        <v>611</v>
      </c>
      <c r="G53" s="121" t="s">
        <v>1</v>
      </c>
      <c r="H53" s="122" t="s">
        <v>20</v>
      </c>
      <c r="I53" s="123" t="s">
        <v>611</v>
      </c>
      <c r="J53" s="124" t="s">
        <v>1</v>
      </c>
      <c r="K53" s="245" t="s">
        <v>20</v>
      </c>
      <c r="L53" s="246" t="s">
        <v>611</v>
      </c>
      <c r="M53" s="247" t="s">
        <v>1</v>
      </c>
      <c r="N53" s="118" t="s">
        <v>26</v>
      </c>
      <c r="O53" s="125" t="s">
        <v>22</v>
      </c>
    </row>
    <row r="54" spans="1:15" s="152" customFormat="1" ht="21" customHeight="1" x14ac:dyDescent="0.25">
      <c r="A54" s="142" t="str">
        <f>IF(Vorlage!A57="","",Vorlage!A57)</f>
        <v>Nr.</v>
      </c>
      <c r="B54" s="143" t="s">
        <v>24</v>
      </c>
      <c r="C54" s="144"/>
      <c r="D54" s="9"/>
      <c r="E54" s="145"/>
      <c r="F54" s="149"/>
      <c r="G54" s="153"/>
      <c r="H54" s="148"/>
      <c r="I54" s="149"/>
      <c r="J54" s="154"/>
      <c r="K54" s="148"/>
      <c r="L54" s="149"/>
      <c r="M54" s="154"/>
      <c r="N54" s="9"/>
      <c r="O54" s="155"/>
    </row>
    <row r="55" spans="1:15" s="23" customFormat="1" ht="21" customHeight="1" x14ac:dyDescent="0.25">
      <c r="A55" s="24">
        <f>IF(Vorlage!A58="","",Vorlage!A58)</f>
        <v>1</v>
      </c>
      <c r="B55" s="25" t="str">
        <f>IF(Vorlage!B58="","",Vorlage!B58)</f>
        <v/>
      </c>
      <c r="C55" s="26"/>
      <c r="D55" s="27"/>
      <c r="E55" s="28"/>
      <c r="F55" s="29"/>
      <c r="G55" s="30" t="str">
        <f t="shared" ref="G55:G60" si="4">IF(F55="CHF - Schweiz",E55,IF(F55=$D$5,E55*$F$5,IF(F55=$D$6,E55*$F$6,IF(F55=$D$7,E55*$F$7,IF(F55=$D$8,E55*$F$8,IF(F55=$D$9,E55*$F$9,IF(F55=$D$10,E55*$F$10,"")))))))</f>
        <v/>
      </c>
      <c r="H55" s="31"/>
      <c r="I55" s="32"/>
      <c r="J55" s="33" t="str">
        <f t="shared" ref="J55:J60" si="5">IF(I55="CHF - Schweiz",H55,IF(I55=$D$5,H55*$F$5,IF(I55=$D$6,H55*$F$6,IF(I55=$D$7,H55*$F$7,IF(I55=$D$8,H55*$F$8,IF(I55=$D$9,H55*$F$9,IF(I55=$D$10,H55*$F$10,"")))))))</f>
        <v/>
      </c>
      <c r="K55" s="248"/>
      <c r="L55" s="249"/>
      <c r="M55" s="250" t="str">
        <f t="shared" ref="M55:M60" si="6">IF(L55="CHF - Schweiz",K55,IF(L55=$D$5,K55*$F$5,IF(L55=$D$6,K55*$F$6,IF(L55=$D$7,K55*$F$7,IF(L55=$D$8,K55*$F$8,IF(L55=$D$9,K55*$F$9,IF(L55=$D$10,K55*$F$10,"")))))))</f>
        <v/>
      </c>
      <c r="N55" s="27"/>
      <c r="O55" s="34" t="str">
        <f t="shared" ref="O55:O60" si="7">IF(B55="","",IF(SUM(D55,G55,J55,M55,N55)=0,"",SUM(D55,G55,J55,M55,N55)))</f>
        <v/>
      </c>
    </row>
    <row r="56" spans="1:15" s="23" customFormat="1" ht="21" customHeight="1" x14ac:dyDescent="0.25">
      <c r="A56" s="12">
        <f>IF(Vorlage!A59="","",Vorlage!A59)</f>
        <v>2</v>
      </c>
      <c r="B56" s="13" t="str">
        <f>IF(Vorlage!B59="","",Vorlage!B59)</f>
        <v/>
      </c>
      <c r="C56" s="14"/>
      <c r="D56" s="15"/>
      <c r="E56" s="16"/>
      <c r="F56" s="17"/>
      <c r="G56" s="18" t="str">
        <f t="shared" si="4"/>
        <v/>
      </c>
      <c r="H56" s="19"/>
      <c r="I56" s="20"/>
      <c r="J56" s="21" t="str">
        <f t="shared" si="5"/>
        <v/>
      </c>
      <c r="K56" s="241"/>
      <c r="L56" s="244"/>
      <c r="M56" s="243" t="str">
        <f t="shared" si="6"/>
        <v/>
      </c>
      <c r="N56" s="15"/>
      <c r="O56" s="22" t="str">
        <f t="shared" si="7"/>
        <v/>
      </c>
    </row>
    <row r="57" spans="1:15" s="23" customFormat="1" ht="21" customHeight="1" x14ac:dyDescent="0.25">
      <c r="A57" s="12" t="str">
        <f>IF(Vorlage!A60="","",Vorlage!A60)</f>
        <v/>
      </c>
      <c r="B57" s="13" t="str">
        <f>IF(Vorlage!B60="","",Vorlage!B60)</f>
        <v/>
      </c>
      <c r="C57" s="14"/>
      <c r="D57" s="15"/>
      <c r="E57" s="16"/>
      <c r="F57" s="17"/>
      <c r="G57" s="18" t="str">
        <f t="shared" si="4"/>
        <v/>
      </c>
      <c r="H57" s="19"/>
      <c r="I57" s="20"/>
      <c r="J57" s="21" t="str">
        <f t="shared" si="5"/>
        <v/>
      </c>
      <c r="K57" s="241"/>
      <c r="L57" s="244"/>
      <c r="M57" s="243" t="str">
        <f t="shared" si="6"/>
        <v/>
      </c>
      <c r="N57" s="15"/>
      <c r="O57" s="22" t="str">
        <f t="shared" si="7"/>
        <v/>
      </c>
    </row>
    <row r="58" spans="1:15" s="23" customFormat="1" ht="21" customHeight="1" x14ac:dyDescent="0.25">
      <c r="A58" s="12" t="str">
        <f>IF(Vorlage!A61="","",Vorlage!A61)</f>
        <v/>
      </c>
      <c r="B58" s="13" t="str">
        <f>IF(Vorlage!B61="","",Vorlage!B61)</f>
        <v/>
      </c>
      <c r="C58" s="14"/>
      <c r="D58" s="15"/>
      <c r="E58" s="16"/>
      <c r="F58" s="17"/>
      <c r="G58" s="18" t="str">
        <f t="shared" si="4"/>
        <v/>
      </c>
      <c r="H58" s="19"/>
      <c r="I58" s="20"/>
      <c r="J58" s="21" t="str">
        <f t="shared" si="5"/>
        <v/>
      </c>
      <c r="K58" s="241"/>
      <c r="L58" s="244"/>
      <c r="M58" s="243" t="str">
        <f t="shared" si="6"/>
        <v/>
      </c>
      <c r="N58" s="15"/>
      <c r="O58" s="22" t="str">
        <f t="shared" si="7"/>
        <v/>
      </c>
    </row>
    <row r="59" spans="1:15" s="23" customFormat="1" ht="21" customHeight="1" x14ac:dyDescent="0.25">
      <c r="A59" s="12" t="str">
        <f>IF(Vorlage!A62="","",Vorlage!A62)</f>
        <v/>
      </c>
      <c r="B59" s="13" t="str">
        <f>IF(Vorlage!B62="","",Vorlage!B62)</f>
        <v/>
      </c>
      <c r="C59" s="14"/>
      <c r="D59" s="15"/>
      <c r="E59" s="16"/>
      <c r="F59" s="17"/>
      <c r="G59" s="18" t="str">
        <f t="shared" si="4"/>
        <v/>
      </c>
      <c r="H59" s="19"/>
      <c r="I59" s="20"/>
      <c r="J59" s="21" t="str">
        <f t="shared" si="5"/>
        <v/>
      </c>
      <c r="K59" s="241"/>
      <c r="L59" s="244"/>
      <c r="M59" s="243" t="str">
        <f t="shared" si="6"/>
        <v/>
      </c>
      <c r="N59" s="15"/>
      <c r="O59" s="22" t="str">
        <f t="shared" si="7"/>
        <v/>
      </c>
    </row>
    <row r="60" spans="1:15" s="23" customFormat="1" ht="21" customHeight="1" x14ac:dyDescent="0.25">
      <c r="A60" s="12" t="str">
        <f>IF(Vorlage!A63="","",Vorlage!A63)</f>
        <v/>
      </c>
      <c r="B60" s="13" t="str">
        <f>IF(Vorlage!B63="","",Vorlage!B63)</f>
        <v/>
      </c>
      <c r="C60" s="14"/>
      <c r="D60" s="15"/>
      <c r="E60" s="16"/>
      <c r="F60" s="17"/>
      <c r="G60" s="18" t="str">
        <f t="shared" si="4"/>
        <v/>
      </c>
      <c r="H60" s="19"/>
      <c r="I60" s="20"/>
      <c r="J60" s="21" t="str">
        <f t="shared" si="5"/>
        <v/>
      </c>
      <c r="K60" s="241"/>
      <c r="L60" s="244"/>
      <c r="M60" s="243" t="str">
        <f t="shared" si="6"/>
        <v/>
      </c>
      <c r="N60" s="15"/>
      <c r="O60" s="22" t="str">
        <f t="shared" si="7"/>
        <v/>
      </c>
    </row>
    <row r="61" spans="1:15" x14ac:dyDescent="0.3">
      <c r="A61" t="str">
        <f>IF(Vorlage!A71="","",Vorlage!A71)</f>
        <v/>
      </c>
    </row>
    <row r="62" spans="1:15" x14ac:dyDescent="0.3">
      <c r="A62" t="str">
        <f>IF(Vorlage!A72="","",Vorlage!A72)</f>
        <v/>
      </c>
    </row>
    <row r="63" spans="1:15" x14ac:dyDescent="0.3">
      <c r="A63" t="str">
        <f>IF(Vorlage!A73="","",Vorlage!A73)</f>
        <v/>
      </c>
    </row>
    <row r="64" spans="1:15" x14ac:dyDescent="0.3">
      <c r="A64" t="str">
        <f>IF(Vorlage!A74="","",Vorlage!A74)</f>
        <v/>
      </c>
    </row>
    <row r="65" spans="1:1" x14ac:dyDescent="0.3">
      <c r="A65" t="str">
        <f>IF(Vorlage!A75="","",Vorlage!A75)</f>
        <v/>
      </c>
    </row>
    <row r="66" spans="1:1" x14ac:dyDescent="0.3">
      <c r="A66" t="str">
        <f>IF(Vorlage!A76="","",Vorlage!A76)</f>
        <v/>
      </c>
    </row>
    <row r="67" spans="1:1" x14ac:dyDescent="0.3">
      <c r="A67" t="str">
        <f>IF(Vorlage!A77="","",Vorlage!A77)</f>
        <v/>
      </c>
    </row>
    <row r="68" spans="1:1" x14ac:dyDescent="0.3">
      <c r="A68" t="str">
        <f>IF(Vorlage!A78="","",Vorlage!A78)</f>
        <v/>
      </c>
    </row>
    <row r="69" spans="1:1" x14ac:dyDescent="0.3">
      <c r="A69" t="str">
        <f>IF(Vorlage!A79="","",Vorlage!A79)</f>
        <v/>
      </c>
    </row>
  </sheetData>
  <sheetProtection formatCells="0" formatColumns="0" formatRows="0" insertColumns="0" insertRows="0" deleteColumns="0" deleteRows="0" sort="0"/>
  <mergeCells count="6">
    <mergeCell ref="F10:G10"/>
    <mergeCell ref="F5:G5"/>
    <mergeCell ref="F6:G6"/>
    <mergeCell ref="F7:G7"/>
    <mergeCell ref="F8:G8"/>
    <mergeCell ref="F9:G9"/>
  </mergeCell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Tabelle1!$A$2:$A$4</xm:f>
          </x14:formula1>
          <xm:sqref>C17:C47 C54:C60</xm:sqref>
        </x14:dataValidation>
        <x14:dataValidation type="list" allowBlank="1" showInputMessage="1" showErrorMessage="1">
          <x14:formula1>
            <xm:f>Tabelle1!$H$2:$H$208</xm:f>
          </x14:formula1>
          <xm:sqref>D5:D10 F18:F47 I18:I47 L18:L47 F55:F60 I55:I60 L55:L60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opLeftCell="A176" workbookViewId="0">
      <selection activeCell="J26" sqref="J26"/>
    </sheetView>
  </sheetViews>
  <sheetFormatPr baseColWidth="10" defaultRowHeight="12.5" x14ac:dyDescent="0.25"/>
  <cols>
    <col min="3" max="3" width="0" style="227" hidden="1" customWidth="1"/>
    <col min="4" max="7" width="0" hidden="1" customWidth="1"/>
    <col min="8" max="8" width="28.54296875" customWidth="1"/>
  </cols>
  <sheetData>
    <row r="1" spans="1:8" ht="26" x14ac:dyDescent="0.3">
      <c r="A1" s="1" t="s">
        <v>53</v>
      </c>
      <c r="C1" s="228" t="s">
        <v>60</v>
      </c>
      <c r="D1" s="229" t="s">
        <v>60</v>
      </c>
      <c r="E1" s="229" t="s">
        <v>18</v>
      </c>
      <c r="F1" s="229" t="s">
        <v>61</v>
      </c>
      <c r="G1" s="230"/>
      <c r="H1" s="224" t="s">
        <v>18</v>
      </c>
    </row>
    <row r="2" spans="1:8" ht="14" x14ac:dyDescent="0.3">
      <c r="A2" s="1" t="s">
        <v>54</v>
      </c>
      <c r="C2" s="231" t="s">
        <v>62</v>
      </c>
      <c r="D2" s="232"/>
      <c r="E2" s="232"/>
      <c r="F2" s="232"/>
      <c r="G2" s="233" t="s">
        <v>63</v>
      </c>
      <c r="H2" s="225" t="str">
        <f>G2</f>
        <v xml:space="preserve"> - </v>
      </c>
    </row>
    <row r="3" spans="1:8" ht="26" x14ac:dyDescent="0.3">
      <c r="A3" s="1" t="s">
        <v>55</v>
      </c>
      <c r="C3" s="234" t="s">
        <v>64</v>
      </c>
      <c r="D3" s="234" t="s">
        <v>64</v>
      </c>
      <c r="E3" s="234" t="s">
        <v>65</v>
      </c>
      <c r="F3" s="234" t="s">
        <v>1</v>
      </c>
      <c r="G3" s="235" t="str">
        <f>CONCATENATE(F3, " - ",D3)</f>
        <v>CHF - Schweiz</v>
      </c>
      <c r="H3" s="226" t="str">
        <f>G3</f>
        <v>CHF - Schweiz</v>
      </c>
    </row>
    <row r="4" spans="1:8" ht="14" x14ac:dyDescent="0.3">
      <c r="A4" s="1" t="s">
        <v>56</v>
      </c>
      <c r="C4" s="236" t="s">
        <v>66</v>
      </c>
      <c r="D4" s="234" t="s">
        <v>67</v>
      </c>
      <c r="E4" s="234" t="s">
        <v>67</v>
      </c>
      <c r="F4" s="234" t="s">
        <v>68</v>
      </c>
      <c r="G4" s="235" t="str">
        <f t="shared" ref="G4:G67" si="0">CONCATENATE(F4, " - ",D4)</f>
        <v>EUR - Euro</v>
      </c>
      <c r="H4" s="226" t="str">
        <f t="shared" ref="H4:H67" si="1">G4</f>
        <v>EUR - Euro</v>
      </c>
    </row>
    <row r="5" spans="1:8" ht="14" x14ac:dyDescent="0.3">
      <c r="C5" s="236" t="s">
        <v>69</v>
      </c>
      <c r="D5" s="234" t="s">
        <v>70</v>
      </c>
      <c r="E5" s="234" t="s">
        <v>71</v>
      </c>
      <c r="F5" s="234" t="s">
        <v>72</v>
      </c>
      <c r="G5" s="235" t="str">
        <f t="shared" si="0"/>
        <v>USD - USA</v>
      </c>
      <c r="H5" s="226" t="str">
        <f t="shared" si="1"/>
        <v>USD - USA</v>
      </c>
    </row>
    <row r="6" spans="1:8" ht="14" x14ac:dyDescent="0.3">
      <c r="C6" s="226" t="s">
        <v>73</v>
      </c>
      <c r="D6" s="226" t="s">
        <v>74</v>
      </c>
      <c r="E6" s="226" t="s">
        <v>75</v>
      </c>
      <c r="F6" s="226" t="s">
        <v>76</v>
      </c>
      <c r="G6" s="226" t="str">
        <f t="shared" si="0"/>
        <v>GBP - Großbritannien</v>
      </c>
      <c r="H6" s="226" t="str">
        <f t="shared" si="1"/>
        <v>GBP - Großbritannien</v>
      </c>
    </row>
    <row r="7" spans="1:8" ht="14" x14ac:dyDescent="0.3">
      <c r="C7" s="226" t="s">
        <v>77</v>
      </c>
      <c r="D7" s="226" t="s">
        <v>66</v>
      </c>
      <c r="E7" s="226" t="s">
        <v>78</v>
      </c>
      <c r="F7" s="226" t="s">
        <v>79</v>
      </c>
      <c r="G7" s="226" t="str">
        <f t="shared" si="0"/>
        <v>AFN - Afghanistan</v>
      </c>
      <c r="H7" s="226" t="str">
        <f t="shared" si="1"/>
        <v>AFN - Afghanistan</v>
      </c>
    </row>
    <row r="8" spans="1:8" ht="14" x14ac:dyDescent="0.3">
      <c r="C8" s="226" t="s">
        <v>80</v>
      </c>
      <c r="D8" s="226" t="s">
        <v>69</v>
      </c>
      <c r="E8" s="226" t="s">
        <v>81</v>
      </c>
      <c r="F8" s="226" t="s">
        <v>82</v>
      </c>
      <c r="G8" s="226" t="str">
        <f t="shared" si="0"/>
        <v>EGP - Ägypten</v>
      </c>
      <c r="H8" s="226" t="str">
        <f t="shared" si="1"/>
        <v>EGP - Ägypten</v>
      </c>
    </row>
    <row r="9" spans="1:8" ht="14" x14ac:dyDescent="0.3">
      <c r="C9" s="226" t="s">
        <v>83</v>
      </c>
      <c r="D9" s="226" t="s">
        <v>73</v>
      </c>
      <c r="E9" s="226" t="s">
        <v>84</v>
      </c>
      <c r="F9" s="226" t="s">
        <v>85</v>
      </c>
      <c r="G9" s="226" t="str">
        <f t="shared" si="0"/>
        <v>ALL - Albanien</v>
      </c>
      <c r="H9" s="226" t="str">
        <f t="shared" si="1"/>
        <v>ALL - Albanien</v>
      </c>
    </row>
    <row r="10" spans="1:8" ht="14" x14ac:dyDescent="0.3">
      <c r="C10" s="226" t="s">
        <v>86</v>
      </c>
      <c r="D10" s="226" t="s">
        <v>77</v>
      </c>
      <c r="E10" s="226" t="s">
        <v>87</v>
      </c>
      <c r="F10" s="226" t="s">
        <v>88</v>
      </c>
      <c r="G10" s="226" t="str">
        <f t="shared" si="0"/>
        <v>DZD - Algerien</v>
      </c>
      <c r="H10" s="226" t="str">
        <f t="shared" si="1"/>
        <v>DZD - Algerien</v>
      </c>
    </row>
    <row r="11" spans="1:8" ht="14" x14ac:dyDescent="0.3">
      <c r="C11" s="226" t="s">
        <v>89</v>
      </c>
      <c r="D11" s="226" t="s">
        <v>80</v>
      </c>
      <c r="E11" s="226" t="s">
        <v>90</v>
      </c>
      <c r="F11" s="226" t="s">
        <v>91</v>
      </c>
      <c r="G11" s="226" t="str">
        <f t="shared" si="0"/>
        <v>USD - Amerikanisch-Samoa</v>
      </c>
      <c r="H11" s="226" t="str">
        <f t="shared" si="1"/>
        <v>USD - Amerikanisch-Samoa</v>
      </c>
    </row>
    <row r="12" spans="1:8" ht="14" x14ac:dyDescent="0.3">
      <c r="C12" s="226" t="s">
        <v>92</v>
      </c>
      <c r="D12" s="226" t="s">
        <v>83</v>
      </c>
      <c r="E12" s="226" t="s">
        <v>93</v>
      </c>
      <c r="F12" s="226" t="s">
        <v>94</v>
      </c>
      <c r="G12" s="226" t="str">
        <f t="shared" si="0"/>
        <v>AOA - Angola</v>
      </c>
      <c r="H12" s="226" t="str">
        <f t="shared" si="1"/>
        <v>AOA - Angola</v>
      </c>
    </row>
    <row r="13" spans="1:8" ht="14" x14ac:dyDescent="0.3">
      <c r="C13" s="226" t="s">
        <v>95</v>
      </c>
      <c r="D13" s="226" t="s">
        <v>86</v>
      </c>
      <c r="E13" s="226" t="s">
        <v>96</v>
      </c>
      <c r="F13" s="226" t="s">
        <v>97</v>
      </c>
      <c r="G13" s="226" t="str">
        <f t="shared" si="0"/>
        <v>XCD - Anguilla</v>
      </c>
      <c r="H13" s="226" t="str">
        <f t="shared" si="1"/>
        <v>XCD - Anguilla</v>
      </c>
    </row>
    <row r="14" spans="1:8" ht="14" x14ac:dyDescent="0.3">
      <c r="C14" s="226" t="s">
        <v>98</v>
      </c>
      <c r="D14" s="226" t="s">
        <v>89</v>
      </c>
      <c r="E14" s="226" t="s">
        <v>96</v>
      </c>
      <c r="F14" s="226" t="s">
        <v>97</v>
      </c>
      <c r="G14" s="226" t="str">
        <f t="shared" si="0"/>
        <v>XCD - Antigua und Barbuda</v>
      </c>
      <c r="H14" s="226" t="str">
        <f t="shared" si="1"/>
        <v>XCD - Antigua und Barbuda</v>
      </c>
    </row>
    <row r="15" spans="1:8" ht="14" x14ac:dyDescent="0.3">
      <c r="C15" s="226" t="s">
        <v>99</v>
      </c>
      <c r="D15" s="226" t="s">
        <v>92</v>
      </c>
      <c r="E15" s="226" t="s">
        <v>100</v>
      </c>
      <c r="F15" s="226" t="s">
        <v>101</v>
      </c>
      <c r="G15" s="226" t="str">
        <f t="shared" si="0"/>
        <v>XAF - Äquatorialguinea</v>
      </c>
      <c r="H15" s="226" t="str">
        <f t="shared" si="1"/>
        <v>XAF - Äquatorialguinea</v>
      </c>
    </row>
    <row r="16" spans="1:8" ht="14" x14ac:dyDescent="0.3">
      <c r="C16" s="226" t="s">
        <v>102</v>
      </c>
      <c r="D16" s="226" t="s">
        <v>95</v>
      </c>
      <c r="E16" s="226" t="s">
        <v>103</v>
      </c>
      <c r="F16" s="226" t="s">
        <v>104</v>
      </c>
      <c r="G16" s="226" t="str">
        <f t="shared" si="0"/>
        <v>ARS - Argentinien</v>
      </c>
      <c r="H16" s="226" t="str">
        <f t="shared" si="1"/>
        <v>ARS - Argentinien</v>
      </c>
    </row>
    <row r="17" spans="3:8" ht="14" x14ac:dyDescent="0.3">
      <c r="C17" s="226" t="s">
        <v>105</v>
      </c>
      <c r="D17" s="226" t="s">
        <v>98</v>
      </c>
      <c r="E17" s="226" t="s">
        <v>106</v>
      </c>
      <c r="F17" s="226" t="s">
        <v>107</v>
      </c>
      <c r="G17" s="226" t="str">
        <f t="shared" si="0"/>
        <v>AMD - Armenien</v>
      </c>
      <c r="H17" s="226" t="str">
        <f t="shared" si="1"/>
        <v>AMD - Armenien</v>
      </c>
    </row>
    <row r="18" spans="3:8" ht="14" x14ac:dyDescent="0.3">
      <c r="C18" s="226" t="s">
        <v>108</v>
      </c>
      <c r="D18" s="226" t="s">
        <v>99</v>
      </c>
      <c r="E18" s="226" t="s">
        <v>109</v>
      </c>
      <c r="F18" s="226" t="s">
        <v>110</v>
      </c>
      <c r="G18" s="226" t="str">
        <f t="shared" si="0"/>
        <v>AWG - Aruba</v>
      </c>
      <c r="H18" s="226" t="str">
        <f t="shared" si="1"/>
        <v>AWG - Aruba</v>
      </c>
    </row>
    <row r="19" spans="3:8" ht="14" x14ac:dyDescent="0.3">
      <c r="C19" s="226" t="s">
        <v>111</v>
      </c>
      <c r="D19" s="226" t="s">
        <v>102</v>
      </c>
      <c r="E19" s="226" t="s">
        <v>112</v>
      </c>
      <c r="F19" s="226" t="s">
        <v>113</v>
      </c>
      <c r="G19" s="226" t="str">
        <f t="shared" si="0"/>
        <v>AZN - Aserbaidschan</v>
      </c>
      <c r="H19" s="226" t="str">
        <f t="shared" si="1"/>
        <v>AZN - Aserbaidschan</v>
      </c>
    </row>
    <row r="20" spans="3:8" ht="14" x14ac:dyDescent="0.3">
      <c r="C20" s="226" t="s">
        <v>114</v>
      </c>
      <c r="D20" s="226" t="s">
        <v>105</v>
      </c>
      <c r="E20" s="226" t="s">
        <v>115</v>
      </c>
      <c r="F20" s="226" t="s">
        <v>116</v>
      </c>
      <c r="G20" s="226" t="str">
        <f t="shared" si="0"/>
        <v>ETB - Äthiopien</v>
      </c>
      <c r="H20" s="226" t="str">
        <f t="shared" si="1"/>
        <v>ETB - Äthiopien</v>
      </c>
    </row>
    <row r="21" spans="3:8" ht="14" x14ac:dyDescent="0.3">
      <c r="C21" s="226" t="s">
        <v>117</v>
      </c>
      <c r="D21" s="226" t="s">
        <v>108</v>
      </c>
      <c r="E21" s="226" t="s">
        <v>118</v>
      </c>
      <c r="F21" s="226" t="s">
        <v>119</v>
      </c>
      <c r="G21" s="226" t="str">
        <f t="shared" si="0"/>
        <v>AUD - Australien</v>
      </c>
      <c r="H21" s="226" t="str">
        <f t="shared" si="1"/>
        <v>AUD - Australien</v>
      </c>
    </row>
    <row r="22" spans="3:8" ht="14" x14ac:dyDescent="0.3">
      <c r="C22" s="226" t="s">
        <v>120</v>
      </c>
      <c r="D22" s="226" t="s">
        <v>111</v>
      </c>
      <c r="E22" s="226" t="s">
        <v>121</v>
      </c>
      <c r="F22" s="226" t="s">
        <v>122</v>
      </c>
      <c r="G22" s="226" t="str">
        <f t="shared" si="0"/>
        <v>BSD - Bahamas</v>
      </c>
      <c r="H22" s="226" t="str">
        <f t="shared" si="1"/>
        <v>BSD - Bahamas</v>
      </c>
    </row>
    <row r="23" spans="3:8" ht="14" x14ac:dyDescent="0.3">
      <c r="C23" s="226" t="s">
        <v>123</v>
      </c>
      <c r="D23" s="226" t="s">
        <v>114</v>
      </c>
      <c r="E23" s="226" t="s">
        <v>124</v>
      </c>
      <c r="F23" s="226" t="s">
        <v>125</v>
      </c>
      <c r="G23" s="226" t="str">
        <f t="shared" si="0"/>
        <v>BHD - Bahrain</v>
      </c>
      <c r="H23" s="226" t="str">
        <f t="shared" si="1"/>
        <v>BHD - Bahrain</v>
      </c>
    </row>
    <row r="24" spans="3:8" ht="14" x14ac:dyDescent="0.3">
      <c r="C24" s="226" t="s">
        <v>126</v>
      </c>
      <c r="D24" s="226" t="s">
        <v>117</v>
      </c>
      <c r="E24" s="226" t="s">
        <v>127</v>
      </c>
      <c r="F24" s="226" t="s">
        <v>128</v>
      </c>
      <c r="G24" s="226" t="str">
        <f t="shared" si="0"/>
        <v>BDT - Bangladesch</v>
      </c>
      <c r="H24" s="226" t="str">
        <f t="shared" si="1"/>
        <v>BDT - Bangladesch</v>
      </c>
    </row>
    <row r="25" spans="3:8" ht="14" x14ac:dyDescent="0.3">
      <c r="C25" s="226" t="s">
        <v>129</v>
      </c>
      <c r="D25" s="226" t="s">
        <v>120</v>
      </c>
      <c r="E25" s="226" t="s">
        <v>130</v>
      </c>
      <c r="F25" s="226" t="s">
        <v>131</v>
      </c>
      <c r="G25" s="226" t="str">
        <f t="shared" si="0"/>
        <v>BBD - Barbados</v>
      </c>
      <c r="H25" s="226" t="str">
        <f t="shared" si="1"/>
        <v>BBD - Barbados</v>
      </c>
    </row>
    <row r="26" spans="3:8" ht="14" x14ac:dyDescent="0.3">
      <c r="C26" s="226" t="s">
        <v>132</v>
      </c>
      <c r="D26" s="226" t="s">
        <v>123</v>
      </c>
      <c r="E26" s="226" t="s">
        <v>133</v>
      </c>
      <c r="F26" s="226" t="s">
        <v>134</v>
      </c>
      <c r="G26" s="226" t="str">
        <f t="shared" si="0"/>
        <v>BYN - Belarus</v>
      </c>
      <c r="H26" s="226" t="str">
        <f t="shared" si="1"/>
        <v>BYN - Belarus</v>
      </c>
    </row>
    <row r="27" spans="3:8" ht="14" x14ac:dyDescent="0.3">
      <c r="C27" s="226" t="s">
        <v>135</v>
      </c>
      <c r="D27" s="226" t="s">
        <v>129</v>
      </c>
      <c r="E27" s="226" t="s">
        <v>136</v>
      </c>
      <c r="F27" s="226" t="s">
        <v>137</v>
      </c>
      <c r="G27" s="226" t="str">
        <f t="shared" si="0"/>
        <v>BZD - Belize</v>
      </c>
      <c r="H27" s="226" t="str">
        <f t="shared" si="1"/>
        <v>BZD - Belize</v>
      </c>
    </row>
    <row r="28" spans="3:8" ht="14" x14ac:dyDescent="0.3">
      <c r="C28" s="226" t="s">
        <v>138</v>
      </c>
      <c r="D28" s="226" t="s">
        <v>132</v>
      </c>
      <c r="E28" s="226" t="s">
        <v>100</v>
      </c>
      <c r="F28" s="226" t="s">
        <v>139</v>
      </c>
      <c r="G28" s="226" t="str">
        <f t="shared" si="0"/>
        <v>XOF - Benin</v>
      </c>
      <c r="H28" s="226" t="str">
        <f t="shared" si="1"/>
        <v>XOF - Benin</v>
      </c>
    </row>
    <row r="29" spans="3:8" ht="14" x14ac:dyDescent="0.3">
      <c r="C29" s="226" t="s">
        <v>138</v>
      </c>
      <c r="D29" s="226" t="s">
        <v>135</v>
      </c>
      <c r="E29" s="226" t="s">
        <v>140</v>
      </c>
      <c r="F29" s="226" t="s">
        <v>141</v>
      </c>
      <c r="G29" s="226" t="str">
        <f t="shared" si="0"/>
        <v>BMD - Bermuda</v>
      </c>
      <c r="H29" s="226" t="str">
        <f t="shared" si="1"/>
        <v>BMD - Bermuda</v>
      </c>
    </row>
    <row r="30" spans="3:8" ht="14" x14ac:dyDescent="0.3">
      <c r="C30" s="226" t="s">
        <v>142</v>
      </c>
      <c r="D30" s="226" t="s">
        <v>138</v>
      </c>
      <c r="E30" s="226" t="s">
        <v>143</v>
      </c>
      <c r="F30" s="226" t="s">
        <v>144</v>
      </c>
      <c r="G30" s="226" t="str">
        <f t="shared" si="0"/>
        <v>BTN - Bhutan</v>
      </c>
      <c r="H30" s="226" t="str">
        <f t="shared" si="1"/>
        <v>BTN - Bhutan</v>
      </c>
    </row>
    <row r="31" spans="3:8" ht="14" x14ac:dyDescent="0.3">
      <c r="C31" s="226" t="s">
        <v>145</v>
      </c>
      <c r="D31" s="226" t="s">
        <v>138</v>
      </c>
      <c r="E31" s="226" t="s">
        <v>146</v>
      </c>
      <c r="F31" s="226" t="s">
        <v>147</v>
      </c>
      <c r="G31" s="226" t="str">
        <f t="shared" si="0"/>
        <v>INR - Bhutan</v>
      </c>
      <c r="H31" s="226" t="str">
        <f t="shared" si="1"/>
        <v>INR - Bhutan</v>
      </c>
    </row>
    <row r="32" spans="3:8" ht="14" x14ac:dyDescent="0.3">
      <c r="C32" s="226" t="s">
        <v>148</v>
      </c>
      <c r="D32" s="226" t="s">
        <v>142</v>
      </c>
      <c r="E32" s="226" t="s">
        <v>149</v>
      </c>
      <c r="F32" s="226" t="s">
        <v>150</v>
      </c>
      <c r="G32" s="226" t="str">
        <f t="shared" si="0"/>
        <v>BOB - Bolivien, Plurinat. State of</v>
      </c>
      <c r="H32" s="226" t="str">
        <f t="shared" si="1"/>
        <v>BOB - Bolivien, Plurinat. State of</v>
      </c>
    </row>
    <row r="33" spans="3:8" ht="14" x14ac:dyDescent="0.3">
      <c r="C33" s="226" t="s">
        <v>151</v>
      </c>
      <c r="D33" s="226" t="s">
        <v>145</v>
      </c>
      <c r="E33" s="226" t="s">
        <v>90</v>
      </c>
      <c r="F33" s="226" t="s">
        <v>91</v>
      </c>
      <c r="G33" s="226" t="str">
        <f t="shared" si="0"/>
        <v>USD - Bonaire, St. Eustatius, Saba</v>
      </c>
      <c r="H33" s="226" t="str">
        <f t="shared" si="1"/>
        <v>USD - Bonaire, St. Eustatius, Saba</v>
      </c>
    </row>
    <row r="34" spans="3:8" ht="14" x14ac:dyDescent="0.3">
      <c r="C34" s="226" t="s">
        <v>152</v>
      </c>
      <c r="D34" s="226" t="s">
        <v>148</v>
      </c>
      <c r="E34" s="226" t="s">
        <v>153</v>
      </c>
      <c r="F34" s="226" t="s">
        <v>154</v>
      </c>
      <c r="G34" s="226" t="str">
        <f t="shared" si="0"/>
        <v>BWP - Botsuana</v>
      </c>
      <c r="H34" s="226" t="str">
        <f t="shared" si="1"/>
        <v>BWP - Botsuana</v>
      </c>
    </row>
    <row r="35" spans="3:8" ht="14" x14ac:dyDescent="0.3">
      <c r="C35" s="226" t="s">
        <v>155</v>
      </c>
      <c r="D35" s="226" t="s">
        <v>151</v>
      </c>
      <c r="E35" s="226" t="s">
        <v>156</v>
      </c>
      <c r="F35" s="226" t="s">
        <v>157</v>
      </c>
      <c r="G35" s="226" t="str">
        <f t="shared" si="0"/>
        <v>BRL - Brasilien</v>
      </c>
      <c r="H35" s="226" t="str">
        <f t="shared" si="1"/>
        <v>BRL - Brasilien</v>
      </c>
    </row>
    <row r="36" spans="3:8" ht="14" x14ac:dyDescent="0.3">
      <c r="C36" s="226" t="s">
        <v>158</v>
      </c>
      <c r="D36" s="226" t="s">
        <v>152</v>
      </c>
      <c r="E36" s="226" t="s">
        <v>159</v>
      </c>
      <c r="F36" s="226" t="s">
        <v>160</v>
      </c>
      <c r="G36" s="226" t="str">
        <f t="shared" si="0"/>
        <v>BND - Brunei Darussalam</v>
      </c>
      <c r="H36" s="226" t="str">
        <f t="shared" si="1"/>
        <v>BND - Brunei Darussalam</v>
      </c>
    </row>
    <row r="37" spans="3:8" ht="14" x14ac:dyDescent="0.3">
      <c r="C37" s="226" t="s">
        <v>161</v>
      </c>
      <c r="D37" s="226" t="s">
        <v>161</v>
      </c>
      <c r="E37" s="226" t="s">
        <v>100</v>
      </c>
      <c r="F37" s="226" t="s">
        <v>139</v>
      </c>
      <c r="G37" s="226" t="str">
        <f t="shared" si="0"/>
        <v>XOF - Burkina Faso</v>
      </c>
      <c r="H37" s="226" t="str">
        <f t="shared" si="1"/>
        <v>XOF - Burkina Faso</v>
      </c>
    </row>
    <row r="38" spans="3:8" ht="14" x14ac:dyDescent="0.3">
      <c r="C38" s="226" t="s">
        <v>162</v>
      </c>
      <c r="D38" s="226" t="s">
        <v>155</v>
      </c>
      <c r="E38" s="226" t="s">
        <v>163</v>
      </c>
      <c r="F38" s="226" t="s">
        <v>164</v>
      </c>
      <c r="G38" s="226" t="str">
        <f t="shared" si="0"/>
        <v>BGN - Bulgarien</v>
      </c>
      <c r="H38" s="226" t="str">
        <f t="shared" si="1"/>
        <v>BGN - Bulgarien</v>
      </c>
    </row>
    <row r="39" spans="3:8" ht="14" x14ac:dyDescent="0.3">
      <c r="C39" s="226" t="s">
        <v>165</v>
      </c>
      <c r="D39" s="226" t="s">
        <v>162</v>
      </c>
      <c r="E39" s="226" t="s">
        <v>166</v>
      </c>
      <c r="F39" s="226" t="s">
        <v>167</v>
      </c>
      <c r="G39" s="226" t="str">
        <f t="shared" si="0"/>
        <v>BIF - Burundi</v>
      </c>
      <c r="H39" s="226" t="str">
        <f t="shared" si="1"/>
        <v>BIF - Burundi</v>
      </c>
    </row>
    <row r="40" spans="3:8" ht="14" x14ac:dyDescent="0.3">
      <c r="C40" s="226" t="s">
        <v>168</v>
      </c>
      <c r="D40" s="226" t="s">
        <v>165</v>
      </c>
      <c r="E40" s="226" t="s">
        <v>169</v>
      </c>
      <c r="F40" s="226" t="s">
        <v>170</v>
      </c>
      <c r="G40" s="226" t="str">
        <f t="shared" si="0"/>
        <v>CVE - Cabo Verde</v>
      </c>
      <c r="H40" s="226" t="str">
        <f t="shared" si="1"/>
        <v>CVE - Cabo Verde</v>
      </c>
    </row>
    <row r="41" spans="3:8" ht="14" x14ac:dyDescent="0.3">
      <c r="C41" s="226" t="s">
        <v>171</v>
      </c>
      <c r="D41" s="226" t="s">
        <v>168</v>
      </c>
      <c r="E41" s="226" t="s">
        <v>172</v>
      </c>
      <c r="F41" s="226" t="s">
        <v>173</v>
      </c>
      <c r="G41" s="226" t="str">
        <f t="shared" si="0"/>
        <v>CLP - Chile</v>
      </c>
      <c r="H41" s="226" t="str">
        <f t="shared" si="1"/>
        <v>CLP - Chile</v>
      </c>
    </row>
    <row r="42" spans="3:8" ht="14" x14ac:dyDescent="0.3">
      <c r="C42" s="226" t="s">
        <v>174</v>
      </c>
      <c r="D42" s="226" t="s">
        <v>171</v>
      </c>
      <c r="E42" s="226" t="s">
        <v>175</v>
      </c>
      <c r="F42" s="226" t="s">
        <v>176</v>
      </c>
      <c r="G42" s="226" t="str">
        <f t="shared" si="0"/>
        <v>CNY - China</v>
      </c>
      <c r="H42" s="226" t="str">
        <f t="shared" si="1"/>
        <v>CNY - China</v>
      </c>
    </row>
    <row r="43" spans="3:8" ht="14" x14ac:dyDescent="0.3">
      <c r="C43" s="226" t="s">
        <v>177</v>
      </c>
      <c r="D43" s="226" t="s">
        <v>174</v>
      </c>
      <c r="E43" s="226" t="s">
        <v>178</v>
      </c>
      <c r="F43" s="226" t="s">
        <v>179</v>
      </c>
      <c r="G43" s="226" t="str">
        <f t="shared" si="0"/>
        <v>CRC - Costa Rica</v>
      </c>
      <c r="H43" s="226" t="str">
        <f t="shared" si="1"/>
        <v>CRC - Costa Rica</v>
      </c>
    </row>
    <row r="44" spans="3:8" ht="14" x14ac:dyDescent="0.3">
      <c r="C44" s="226" t="s">
        <v>180</v>
      </c>
      <c r="D44" s="226" t="s">
        <v>177</v>
      </c>
      <c r="E44" s="226" t="s">
        <v>100</v>
      </c>
      <c r="F44" s="226" t="s">
        <v>139</v>
      </c>
      <c r="G44" s="226" t="str">
        <f t="shared" si="0"/>
        <v>XOF - Cote d' Ivoire</v>
      </c>
      <c r="H44" s="226" t="str">
        <f t="shared" si="1"/>
        <v>XOF - Cote d' Ivoire</v>
      </c>
    </row>
    <row r="45" spans="3:8" ht="14" x14ac:dyDescent="0.3">
      <c r="C45" s="226" t="s">
        <v>181</v>
      </c>
      <c r="D45" s="226" t="s">
        <v>180</v>
      </c>
      <c r="E45" s="226" t="s">
        <v>182</v>
      </c>
      <c r="F45" s="226" t="s">
        <v>183</v>
      </c>
      <c r="G45" s="226" t="str">
        <f t="shared" si="0"/>
        <v>ANG - Curacao</v>
      </c>
      <c r="H45" s="226" t="str">
        <f t="shared" si="1"/>
        <v>ANG - Curacao</v>
      </c>
    </row>
    <row r="46" spans="3:8" ht="14" x14ac:dyDescent="0.3">
      <c r="C46" s="226" t="s">
        <v>184</v>
      </c>
      <c r="D46" s="226" t="s">
        <v>181</v>
      </c>
      <c r="E46" s="226" t="s">
        <v>185</v>
      </c>
      <c r="F46" s="226" t="s">
        <v>186</v>
      </c>
      <c r="G46" s="226" t="str">
        <f t="shared" si="0"/>
        <v>DKK - Dänemark</v>
      </c>
      <c r="H46" s="226" t="str">
        <f t="shared" si="1"/>
        <v>DKK - Dänemark</v>
      </c>
    </row>
    <row r="47" spans="3:8" ht="14" x14ac:dyDescent="0.3">
      <c r="C47" s="226" t="s">
        <v>187</v>
      </c>
      <c r="D47" s="226" t="s">
        <v>188</v>
      </c>
      <c r="E47" s="226" t="s">
        <v>96</v>
      </c>
      <c r="F47" s="226" t="s">
        <v>97</v>
      </c>
      <c r="G47" s="226" t="str">
        <f t="shared" si="0"/>
        <v>XCD - Dominica</v>
      </c>
      <c r="H47" s="226" t="str">
        <f t="shared" si="1"/>
        <v>XCD - Dominica</v>
      </c>
    </row>
    <row r="48" spans="3:8" ht="14" x14ac:dyDescent="0.3">
      <c r="C48" s="226" t="s">
        <v>188</v>
      </c>
      <c r="D48" s="226" t="s">
        <v>189</v>
      </c>
      <c r="E48" s="226" t="s">
        <v>190</v>
      </c>
      <c r="F48" s="226" t="s">
        <v>191</v>
      </c>
      <c r="G48" s="226" t="str">
        <f t="shared" si="0"/>
        <v>DOP - Dominikanische Republik</v>
      </c>
      <c r="H48" s="226" t="str">
        <f t="shared" si="1"/>
        <v>DOP - Dominikanische Republik</v>
      </c>
    </row>
    <row r="49" spans="3:8" ht="14" x14ac:dyDescent="0.3">
      <c r="C49" s="226" t="s">
        <v>189</v>
      </c>
      <c r="D49" s="226" t="s">
        <v>192</v>
      </c>
      <c r="E49" s="226" t="s">
        <v>193</v>
      </c>
      <c r="F49" s="226" t="s">
        <v>194</v>
      </c>
      <c r="G49" s="226" t="str">
        <f t="shared" si="0"/>
        <v>DJF - Dschibuti</v>
      </c>
      <c r="H49" s="226" t="str">
        <f t="shared" si="1"/>
        <v>DJF - Dschibuti</v>
      </c>
    </row>
    <row r="50" spans="3:8" ht="14" x14ac:dyDescent="0.3">
      <c r="C50" s="226" t="s">
        <v>192</v>
      </c>
      <c r="D50" s="226" t="s">
        <v>195</v>
      </c>
      <c r="E50" s="226" t="s">
        <v>90</v>
      </c>
      <c r="F50" s="226" t="s">
        <v>91</v>
      </c>
      <c r="G50" s="226" t="str">
        <f t="shared" si="0"/>
        <v>USD - Ecuador</v>
      </c>
      <c r="H50" s="226" t="str">
        <f t="shared" si="1"/>
        <v>USD - Ecuador</v>
      </c>
    </row>
    <row r="51" spans="3:8" ht="14" x14ac:dyDescent="0.3">
      <c r="C51" s="226" t="s">
        <v>195</v>
      </c>
      <c r="D51" s="226" t="s">
        <v>196</v>
      </c>
      <c r="E51" s="226" t="s">
        <v>197</v>
      </c>
      <c r="F51" s="226" t="s">
        <v>198</v>
      </c>
      <c r="G51" s="226" t="str">
        <f t="shared" si="0"/>
        <v>SVC - El Salvador</v>
      </c>
      <c r="H51" s="226" t="str">
        <f t="shared" si="1"/>
        <v>SVC - El Salvador</v>
      </c>
    </row>
    <row r="52" spans="3:8" ht="14" x14ac:dyDescent="0.3">
      <c r="C52" s="226" t="s">
        <v>196</v>
      </c>
      <c r="D52" s="226" t="s">
        <v>196</v>
      </c>
      <c r="E52" s="226" t="s">
        <v>90</v>
      </c>
      <c r="F52" s="226" t="s">
        <v>91</v>
      </c>
      <c r="G52" s="226" t="str">
        <f t="shared" si="0"/>
        <v>USD - El Salvador</v>
      </c>
      <c r="H52" s="226" t="str">
        <f t="shared" si="1"/>
        <v>USD - El Salvador</v>
      </c>
    </row>
    <row r="53" spans="3:8" ht="14" x14ac:dyDescent="0.3">
      <c r="C53" s="226" t="s">
        <v>199</v>
      </c>
      <c r="D53" s="226" t="s">
        <v>199</v>
      </c>
      <c r="E53" s="226" t="s">
        <v>200</v>
      </c>
      <c r="F53" s="226" t="s">
        <v>201</v>
      </c>
      <c r="G53" s="226" t="str">
        <f t="shared" si="0"/>
        <v>ERN - Eritrea</v>
      </c>
      <c r="H53" s="226" t="str">
        <f t="shared" si="1"/>
        <v>ERN - Eritrea</v>
      </c>
    </row>
    <row r="54" spans="3:8" ht="14" x14ac:dyDescent="0.3">
      <c r="C54" s="226" t="s">
        <v>202</v>
      </c>
      <c r="D54" s="226" t="s">
        <v>203</v>
      </c>
      <c r="E54" s="226" t="s">
        <v>204</v>
      </c>
      <c r="F54" s="226" t="s">
        <v>205</v>
      </c>
      <c r="G54" s="226" t="str">
        <f t="shared" si="0"/>
        <v>FKP - Falkland-In (Malwinen)</v>
      </c>
      <c r="H54" s="226" t="str">
        <f t="shared" si="1"/>
        <v>FKP - Falkland-In (Malwinen)</v>
      </c>
    </row>
    <row r="55" spans="3:8" ht="14" x14ac:dyDescent="0.3">
      <c r="C55" s="226" t="s">
        <v>203</v>
      </c>
      <c r="D55" s="226" t="s">
        <v>206</v>
      </c>
      <c r="E55" s="226" t="s">
        <v>207</v>
      </c>
      <c r="F55" s="226" t="s">
        <v>208</v>
      </c>
      <c r="G55" s="226" t="str">
        <f t="shared" si="0"/>
        <v>FJD - Fidschi</v>
      </c>
      <c r="H55" s="226" t="str">
        <f t="shared" si="1"/>
        <v>FJD - Fidschi</v>
      </c>
    </row>
    <row r="56" spans="3:8" ht="14" x14ac:dyDescent="0.3">
      <c r="C56" s="226" t="s">
        <v>206</v>
      </c>
      <c r="D56" s="226" t="s">
        <v>209</v>
      </c>
      <c r="E56" s="226" t="s">
        <v>210</v>
      </c>
      <c r="F56" s="226" t="s">
        <v>211</v>
      </c>
      <c r="G56" s="226" t="str">
        <f t="shared" si="0"/>
        <v>XPF - Französisch-Polynesien</v>
      </c>
      <c r="H56" s="226" t="str">
        <f t="shared" si="1"/>
        <v>XPF - Französisch-Polynesien</v>
      </c>
    </row>
    <row r="57" spans="3:8" ht="14" x14ac:dyDescent="0.3">
      <c r="C57" s="226" t="s">
        <v>212</v>
      </c>
      <c r="D57" s="226" t="s">
        <v>213</v>
      </c>
      <c r="E57" s="226" t="s">
        <v>100</v>
      </c>
      <c r="F57" s="226" t="s">
        <v>101</v>
      </c>
      <c r="G57" s="226" t="str">
        <f t="shared" si="0"/>
        <v>XAF - Gabun</v>
      </c>
      <c r="H57" s="226" t="str">
        <f t="shared" si="1"/>
        <v>XAF - Gabun</v>
      </c>
    </row>
    <row r="58" spans="3:8" ht="14" x14ac:dyDescent="0.3">
      <c r="C58" s="226" t="s">
        <v>214</v>
      </c>
      <c r="D58" s="226" t="s">
        <v>215</v>
      </c>
      <c r="E58" s="226" t="s">
        <v>216</v>
      </c>
      <c r="F58" s="226" t="s">
        <v>217</v>
      </c>
      <c r="G58" s="226" t="str">
        <f t="shared" si="0"/>
        <v>GMD - Gambia</v>
      </c>
      <c r="H58" s="226" t="str">
        <f t="shared" si="1"/>
        <v>GMD - Gambia</v>
      </c>
    </row>
    <row r="59" spans="3:8" ht="14" x14ac:dyDescent="0.3">
      <c r="C59" s="226" t="s">
        <v>209</v>
      </c>
      <c r="D59" s="226" t="s">
        <v>218</v>
      </c>
      <c r="E59" s="226" t="s">
        <v>219</v>
      </c>
      <c r="F59" s="226" t="s">
        <v>220</v>
      </c>
      <c r="G59" s="226" t="str">
        <f t="shared" si="0"/>
        <v>GEL - Georgien</v>
      </c>
      <c r="H59" s="226" t="str">
        <f t="shared" si="1"/>
        <v>GEL - Georgien</v>
      </c>
    </row>
    <row r="60" spans="3:8" ht="14" x14ac:dyDescent="0.3">
      <c r="C60" s="226" t="s">
        <v>213</v>
      </c>
      <c r="D60" s="226" t="s">
        <v>221</v>
      </c>
      <c r="E60" s="226" t="s">
        <v>222</v>
      </c>
      <c r="F60" s="226" t="s">
        <v>223</v>
      </c>
      <c r="G60" s="226" t="str">
        <f t="shared" si="0"/>
        <v>GHS - Ghana</v>
      </c>
      <c r="H60" s="226" t="str">
        <f t="shared" si="1"/>
        <v>GHS - Ghana</v>
      </c>
    </row>
    <row r="61" spans="3:8" ht="14" x14ac:dyDescent="0.3">
      <c r="C61" s="226" t="s">
        <v>215</v>
      </c>
      <c r="D61" s="226" t="s">
        <v>224</v>
      </c>
      <c r="E61" s="226" t="s">
        <v>225</v>
      </c>
      <c r="F61" s="226" t="s">
        <v>226</v>
      </c>
      <c r="G61" s="226" t="str">
        <f t="shared" si="0"/>
        <v>GIP - Gibraltar</v>
      </c>
      <c r="H61" s="226" t="str">
        <f t="shared" si="1"/>
        <v>GIP - Gibraltar</v>
      </c>
    </row>
    <row r="62" spans="3:8" ht="14" x14ac:dyDescent="0.3">
      <c r="C62" s="226" t="s">
        <v>218</v>
      </c>
      <c r="D62" s="226" t="s">
        <v>227</v>
      </c>
      <c r="E62" s="226" t="s">
        <v>96</v>
      </c>
      <c r="F62" s="226" t="s">
        <v>97</v>
      </c>
      <c r="G62" s="226" t="str">
        <f t="shared" si="0"/>
        <v>XCD - Grenada</v>
      </c>
      <c r="H62" s="226" t="str">
        <f t="shared" si="1"/>
        <v>XCD - Grenada</v>
      </c>
    </row>
    <row r="63" spans="3:8" ht="14" x14ac:dyDescent="0.3">
      <c r="C63" s="226" t="s">
        <v>221</v>
      </c>
      <c r="D63" s="226" t="s">
        <v>228</v>
      </c>
      <c r="E63" s="226" t="s">
        <v>90</v>
      </c>
      <c r="F63" s="226" t="s">
        <v>91</v>
      </c>
      <c r="G63" s="226" t="str">
        <f t="shared" si="0"/>
        <v>USD - Guam</v>
      </c>
      <c r="H63" s="226" t="str">
        <f t="shared" si="1"/>
        <v>USD - Guam</v>
      </c>
    </row>
    <row r="64" spans="3:8" ht="14" x14ac:dyDescent="0.3">
      <c r="C64" s="226" t="s">
        <v>224</v>
      </c>
      <c r="D64" s="226" t="s">
        <v>229</v>
      </c>
      <c r="E64" s="226" t="s">
        <v>230</v>
      </c>
      <c r="F64" s="226" t="s">
        <v>231</v>
      </c>
      <c r="G64" s="226" t="str">
        <f t="shared" si="0"/>
        <v>GTQ - Guatemala</v>
      </c>
      <c r="H64" s="226" t="str">
        <f t="shared" si="1"/>
        <v>GTQ - Guatemala</v>
      </c>
    </row>
    <row r="65" spans="3:8" ht="14" x14ac:dyDescent="0.3">
      <c r="C65" s="226" t="s">
        <v>227</v>
      </c>
      <c r="D65" s="226" t="s">
        <v>232</v>
      </c>
      <c r="E65" s="226" t="s">
        <v>75</v>
      </c>
      <c r="F65" s="226" t="s">
        <v>76</v>
      </c>
      <c r="G65" s="226" t="str">
        <f t="shared" si="0"/>
        <v>GBP - Guernsey</v>
      </c>
      <c r="H65" s="226" t="str">
        <f t="shared" si="1"/>
        <v>GBP - Guernsey</v>
      </c>
    </row>
    <row r="66" spans="3:8" ht="14" x14ac:dyDescent="0.3">
      <c r="C66" s="226" t="s">
        <v>233</v>
      </c>
      <c r="D66" s="226" t="s">
        <v>234</v>
      </c>
      <c r="E66" s="226" t="s">
        <v>235</v>
      </c>
      <c r="F66" s="226" t="s">
        <v>236</v>
      </c>
      <c r="G66" s="226" t="str">
        <f t="shared" si="0"/>
        <v>GNF - Guinea</v>
      </c>
      <c r="H66" s="226" t="str">
        <f t="shared" si="1"/>
        <v>GNF - Guinea</v>
      </c>
    </row>
    <row r="67" spans="3:8" ht="14" x14ac:dyDescent="0.3">
      <c r="C67" s="226" t="s">
        <v>74</v>
      </c>
      <c r="D67" s="226" t="s">
        <v>237</v>
      </c>
      <c r="E67" s="226" t="s">
        <v>100</v>
      </c>
      <c r="F67" s="226" t="s">
        <v>139</v>
      </c>
      <c r="G67" s="226" t="str">
        <f t="shared" si="0"/>
        <v>XOF - Guinea Bissau</v>
      </c>
      <c r="H67" s="226" t="str">
        <f t="shared" si="1"/>
        <v>XOF - Guinea Bissau</v>
      </c>
    </row>
    <row r="68" spans="3:8" ht="14" x14ac:dyDescent="0.3">
      <c r="C68" s="226" t="s">
        <v>228</v>
      </c>
      <c r="D68" s="226" t="s">
        <v>238</v>
      </c>
      <c r="E68" s="226" t="s">
        <v>239</v>
      </c>
      <c r="F68" s="226" t="s">
        <v>240</v>
      </c>
      <c r="G68" s="226" t="str">
        <f t="shared" ref="G68:G131" si="2">CONCATENATE(F68, " - ",D68)</f>
        <v>GYD - Guyana</v>
      </c>
      <c r="H68" s="226" t="str">
        <f t="shared" ref="H68:H131" si="3">G68</f>
        <v>GYD - Guyana</v>
      </c>
    </row>
    <row r="69" spans="3:8" ht="14" x14ac:dyDescent="0.3">
      <c r="C69" s="226" t="s">
        <v>229</v>
      </c>
      <c r="D69" s="226" t="s">
        <v>241</v>
      </c>
      <c r="E69" s="226" t="s">
        <v>242</v>
      </c>
      <c r="F69" s="226" t="s">
        <v>243</v>
      </c>
      <c r="G69" s="226" t="str">
        <f t="shared" si="2"/>
        <v>HTG - Haiti</v>
      </c>
      <c r="H69" s="226" t="str">
        <f t="shared" si="3"/>
        <v>HTG - Haiti</v>
      </c>
    </row>
    <row r="70" spans="3:8" ht="14" x14ac:dyDescent="0.3">
      <c r="C70" s="226" t="s">
        <v>232</v>
      </c>
      <c r="D70" s="226" t="s">
        <v>244</v>
      </c>
      <c r="E70" s="226" t="s">
        <v>245</v>
      </c>
      <c r="F70" s="226" t="s">
        <v>246</v>
      </c>
      <c r="G70" s="226" t="str">
        <f t="shared" si="2"/>
        <v>BAM - Herzegowina</v>
      </c>
      <c r="H70" s="226" t="str">
        <f t="shared" si="3"/>
        <v>BAM - Herzegowina</v>
      </c>
    </row>
    <row r="71" spans="3:8" ht="14" x14ac:dyDescent="0.3">
      <c r="C71" s="226" t="s">
        <v>234</v>
      </c>
      <c r="D71" s="226" t="s">
        <v>247</v>
      </c>
      <c r="E71" s="226" t="s">
        <v>248</v>
      </c>
      <c r="F71" s="226" t="s">
        <v>249</v>
      </c>
      <c r="G71" s="226" t="str">
        <f t="shared" si="2"/>
        <v>HNL - Honduras</v>
      </c>
      <c r="H71" s="226" t="str">
        <f t="shared" si="3"/>
        <v>HNL - Honduras</v>
      </c>
    </row>
    <row r="72" spans="3:8" ht="14" x14ac:dyDescent="0.3">
      <c r="C72" s="226" t="s">
        <v>237</v>
      </c>
      <c r="D72" s="226" t="s">
        <v>250</v>
      </c>
      <c r="E72" s="226" t="s">
        <v>251</v>
      </c>
      <c r="F72" s="226" t="s">
        <v>252</v>
      </c>
      <c r="G72" s="226" t="str">
        <f t="shared" si="2"/>
        <v>HKD - Hongkong</v>
      </c>
      <c r="H72" s="226" t="str">
        <f t="shared" si="3"/>
        <v>HKD - Hongkong</v>
      </c>
    </row>
    <row r="73" spans="3:8" ht="14" x14ac:dyDescent="0.3">
      <c r="C73" s="226" t="s">
        <v>238</v>
      </c>
      <c r="D73" s="226" t="s">
        <v>253</v>
      </c>
      <c r="E73" s="226" t="s">
        <v>146</v>
      </c>
      <c r="F73" s="226" t="s">
        <v>147</v>
      </c>
      <c r="G73" s="226" t="str">
        <f t="shared" si="2"/>
        <v>INR - Indien</v>
      </c>
      <c r="H73" s="226" t="str">
        <f t="shared" si="3"/>
        <v>INR - Indien</v>
      </c>
    </row>
    <row r="74" spans="3:8" ht="14" x14ac:dyDescent="0.3">
      <c r="C74" s="226" t="s">
        <v>241</v>
      </c>
      <c r="D74" s="226" t="s">
        <v>254</v>
      </c>
      <c r="E74" s="226" t="s">
        <v>255</v>
      </c>
      <c r="F74" s="226" t="s">
        <v>256</v>
      </c>
      <c r="G74" s="226" t="str">
        <f t="shared" si="2"/>
        <v>IDR - Indonesien</v>
      </c>
      <c r="H74" s="226" t="str">
        <f t="shared" si="3"/>
        <v>IDR - Indonesien</v>
      </c>
    </row>
    <row r="75" spans="3:8" ht="14" x14ac:dyDescent="0.3">
      <c r="C75" s="226" t="s">
        <v>244</v>
      </c>
      <c r="D75" s="226" t="s">
        <v>257</v>
      </c>
      <c r="E75" s="226" t="s">
        <v>75</v>
      </c>
      <c r="F75" s="226" t="s">
        <v>76</v>
      </c>
      <c r="G75" s="226" t="str">
        <f t="shared" si="2"/>
        <v>GBP - Insel Man</v>
      </c>
      <c r="H75" s="226" t="str">
        <f t="shared" si="3"/>
        <v>GBP - Insel Man</v>
      </c>
    </row>
    <row r="76" spans="3:8" ht="14" x14ac:dyDescent="0.3">
      <c r="C76" s="226" t="s">
        <v>247</v>
      </c>
      <c r="D76" s="226" t="s">
        <v>258</v>
      </c>
      <c r="E76" s="226" t="s">
        <v>259</v>
      </c>
      <c r="F76" s="226" t="s">
        <v>260</v>
      </c>
      <c r="G76" s="226" t="str">
        <f t="shared" si="2"/>
        <v>SZR - Internationaler Währungsfonds</v>
      </c>
      <c r="H76" s="226" t="str">
        <f t="shared" si="3"/>
        <v>SZR - Internationaler Währungsfonds</v>
      </c>
    </row>
    <row r="77" spans="3:8" ht="14" x14ac:dyDescent="0.3">
      <c r="C77" s="226" t="s">
        <v>250</v>
      </c>
      <c r="D77" s="226" t="s">
        <v>261</v>
      </c>
      <c r="E77" s="226" t="s">
        <v>262</v>
      </c>
      <c r="F77" s="226" t="s">
        <v>263</v>
      </c>
      <c r="G77" s="226" t="str">
        <f t="shared" si="2"/>
        <v>IQD - Irak</v>
      </c>
      <c r="H77" s="226" t="str">
        <f t="shared" si="3"/>
        <v>IQD - Irak</v>
      </c>
    </row>
    <row r="78" spans="3:8" ht="14" x14ac:dyDescent="0.3">
      <c r="C78" s="226" t="s">
        <v>253</v>
      </c>
      <c r="D78" s="226" t="s">
        <v>264</v>
      </c>
      <c r="E78" s="226" t="s">
        <v>265</v>
      </c>
      <c r="F78" s="226" t="s">
        <v>266</v>
      </c>
      <c r="G78" s="226" t="str">
        <f t="shared" si="2"/>
        <v>IRR - Iran, Islamische Republik</v>
      </c>
      <c r="H78" s="226" t="str">
        <f t="shared" si="3"/>
        <v>IRR - Iran, Islamische Republik</v>
      </c>
    </row>
    <row r="79" spans="3:8" ht="14" x14ac:dyDescent="0.3">
      <c r="C79" s="226" t="s">
        <v>254</v>
      </c>
      <c r="D79" s="226" t="s">
        <v>267</v>
      </c>
      <c r="E79" s="226" t="s">
        <v>268</v>
      </c>
      <c r="F79" s="226" t="s">
        <v>269</v>
      </c>
      <c r="G79" s="226" t="str">
        <f t="shared" si="2"/>
        <v>ISK - Island</v>
      </c>
      <c r="H79" s="226" t="str">
        <f t="shared" si="3"/>
        <v>ISK - Island</v>
      </c>
    </row>
    <row r="80" spans="3:8" ht="14" x14ac:dyDescent="0.3">
      <c r="C80" s="226" t="s">
        <v>257</v>
      </c>
      <c r="D80" s="226" t="s">
        <v>270</v>
      </c>
      <c r="E80" s="226" t="s">
        <v>271</v>
      </c>
      <c r="F80" s="226" t="s">
        <v>272</v>
      </c>
      <c r="G80" s="226" t="str">
        <f t="shared" si="2"/>
        <v>ILS - Israel</v>
      </c>
      <c r="H80" s="226" t="str">
        <f t="shared" si="3"/>
        <v>ILS - Israel</v>
      </c>
    </row>
    <row r="81" spans="3:8" ht="14" x14ac:dyDescent="0.3">
      <c r="C81" s="226" t="s">
        <v>261</v>
      </c>
      <c r="D81" s="226" t="s">
        <v>273</v>
      </c>
      <c r="E81" s="226" t="s">
        <v>274</v>
      </c>
      <c r="F81" s="226" t="s">
        <v>275</v>
      </c>
      <c r="G81" s="226" t="str">
        <f t="shared" si="2"/>
        <v>JMD - Jamaika</v>
      </c>
      <c r="H81" s="226" t="str">
        <f t="shared" si="3"/>
        <v>JMD - Jamaika</v>
      </c>
    </row>
    <row r="82" spans="3:8" ht="14" x14ac:dyDescent="0.3">
      <c r="C82" s="237" t="s">
        <v>276</v>
      </c>
      <c r="D82" s="226" t="s">
        <v>277</v>
      </c>
      <c r="E82" s="226" t="s">
        <v>278</v>
      </c>
      <c r="F82" s="226" t="s">
        <v>279</v>
      </c>
      <c r="G82" s="226" t="str">
        <f t="shared" si="2"/>
        <v>JPY - Japan</v>
      </c>
      <c r="H82" s="226" t="str">
        <f t="shared" si="3"/>
        <v>JPY - Japan</v>
      </c>
    </row>
    <row r="83" spans="3:8" ht="14" x14ac:dyDescent="0.3">
      <c r="C83" s="226" t="s">
        <v>280</v>
      </c>
      <c r="D83" s="226" t="s">
        <v>281</v>
      </c>
      <c r="E83" s="226" t="s">
        <v>282</v>
      </c>
      <c r="F83" s="226" t="s">
        <v>283</v>
      </c>
      <c r="G83" s="226" t="str">
        <f t="shared" si="2"/>
        <v>YER - Jemen</v>
      </c>
      <c r="H83" s="226" t="str">
        <f t="shared" si="3"/>
        <v>YER - Jemen</v>
      </c>
    </row>
    <row r="84" spans="3:8" ht="14" x14ac:dyDescent="0.3">
      <c r="C84" s="226" t="s">
        <v>267</v>
      </c>
      <c r="D84" s="226" t="s">
        <v>284</v>
      </c>
      <c r="E84" s="226" t="s">
        <v>75</v>
      </c>
      <c r="F84" s="226" t="s">
        <v>76</v>
      </c>
      <c r="G84" s="226" t="str">
        <f t="shared" si="2"/>
        <v>GBP - Jersey</v>
      </c>
      <c r="H84" s="226" t="str">
        <f t="shared" si="3"/>
        <v>GBP - Jersey</v>
      </c>
    </row>
    <row r="85" spans="3:8" ht="14" x14ac:dyDescent="0.3">
      <c r="C85" s="226" t="s">
        <v>270</v>
      </c>
      <c r="D85" s="226" t="s">
        <v>285</v>
      </c>
      <c r="E85" s="226" t="s">
        <v>286</v>
      </c>
      <c r="F85" s="226" t="s">
        <v>287</v>
      </c>
      <c r="G85" s="226" t="str">
        <f t="shared" si="2"/>
        <v>JOD - Jordanien</v>
      </c>
      <c r="H85" s="226" t="str">
        <f t="shared" si="3"/>
        <v>JOD - Jordanien</v>
      </c>
    </row>
    <row r="86" spans="3:8" ht="14" x14ac:dyDescent="0.3">
      <c r="C86" s="226" t="s">
        <v>288</v>
      </c>
      <c r="D86" s="226" t="s">
        <v>289</v>
      </c>
      <c r="E86" s="226" t="s">
        <v>90</v>
      </c>
      <c r="F86" s="226" t="s">
        <v>91</v>
      </c>
      <c r="G86" s="226" t="str">
        <f t="shared" si="2"/>
        <v>USD - Jungferninseln, Amerikanische</v>
      </c>
      <c r="H86" s="226" t="str">
        <f t="shared" si="3"/>
        <v>USD - Jungferninseln, Amerikanische</v>
      </c>
    </row>
    <row r="87" spans="3:8" ht="14" x14ac:dyDescent="0.3">
      <c r="C87" s="226" t="s">
        <v>273</v>
      </c>
      <c r="D87" s="226" t="s">
        <v>290</v>
      </c>
      <c r="E87" s="226" t="s">
        <v>90</v>
      </c>
      <c r="F87" s="226" t="s">
        <v>91</v>
      </c>
      <c r="G87" s="226" t="str">
        <f t="shared" si="2"/>
        <v>USD - Jungferninseln, Britische</v>
      </c>
      <c r="H87" s="226" t="str">
        <f t="shared" si="3"/>
        <v>USD - Jungferninseln, Britische</v>
      </c>
    </row>
    <row r="88" spans="3:8" ht="14" x14ac:dyDescent="0.3">
      <c r="C88" s="226" t="s">
        <v>277</v>
      </c>
      <c r="D88" s="226" t="s">
        <v>291</v>
      </c>
      <c r="E88" s="226" t="s">
        <v>292</v>
      </c>
      <c r="F88" s="226" t="s">
        <v>293</v>
      </c>
      <c r="G88" s="226" t="str">
        <f t="shared" si="2"/>
        <v>KYD - Kaiman-In</v>
      </c>
      <c r="H88" s="226" t="str">
        <f t="shared" si="3"/>
        <v>KYD - Kaiman-In</v>
      </c>
    </row>
    <row r="89" spans="3:8" ht="14" x14ac:dyDescent="0.3">
      <c r="C89" s="226" t="s">
        <v>281</v>
      </c>
      <c r="D89" s="226" t="s">
        <v>294</v>
      </c>
      <c r="E89" s="226" t="s">
        <v>295</v>
      </c>
      <c r="F89" s="226" t="s">
        <v>296</v>
      </c>
      <c r="G89" s="226" t="str">
        <f t="shared" si="2"/>
        <v>KHR - Kambodscha</v>
      </c>
      <c r="H89" s="226" t="str">
        <f t="shared" si="3"/>
        <v>KHR - Kambodscha</v>
      </c>
    </row>
    <row r="90" spans="3:8" ht="14" x14ac:dyDescent="0.3">
      <c r="C90" s="226" t="s">
        <v>284</v>
      </c>
      <c r="D90" s="226" t="s">
        <v>297</v>
      </c>
      <c r="E90" s="226" t="s">
        <v>100</v>
      </c>
      <c r="F90" s="226" t="s">
        <v>101</v>
      </c>
      <c r="G90" s="226" t="str">
        <f t="shared" si="2"/>
        <v>XAF - Kamerun</v>
      </c>
      <c r="H90" s="226" t="str">
        <f t="shared" si="3"/>
        <v>XAF - Kamerun</v>
      </c>
    </row>
    <row r="91" spans="3:8" ht="14" x14ac:dyDescent="0.3">
      <c r="C91" s="226" t="s">
        <v>285</v>
      </c>
      <c r="D91" s="226" t="s">
        <v>298</v>
      </c>
      <c r="E91" s="226" t="s">
        <v>299</v>
      </c>
      <c r="F91" s="226" t="s">
        <v>300</v>
      </c>
      <c r="G91" s="226" t="str">
        <f t="shared" si="2"/>
        <v>CAD - Kanada</v>
      </c>
      <c r="H91" s="226" t="str">
        <f t="shared" si="3"/>
        <v>CAD - Kanada</v>
      </c>
    </row>
    <row r="92" spans="3:8" ht="14" x14ac:dyDescent="0.3">
      <c r="C92" s="226" t="s">
        <v>289</v>
      </c>
      <c r="D92" s="226" t="s">
        <v>301</v>
      </c>
      <c r="E92" s="226" t="s">
        <v>302</v>
      </c>
      <c r="F92" s="226" t="s">
        <v>303</v>
      </c>
      <c r="G92" s="226" t="str">
        <f t="shared" si="2"/>
        <v>KZT - Kasachstan</v>
      </c>
      <c r="H92" s="226" t="str">
        <f t="shared" si="3"/>
        <v>KZT - Kasachstan</v>
      </c>
    </row>
    <row r="93" spans="3:8" ht="14" x14ac:dyDescent="0.3">
      <c r="C93" s="226" t="s">
        <v>290</v>
      </c>
      <c r="D93" s="226" t="s">
        <v>304</v>
      </c>
      <c r="E93" s="226" t="s">
        <v>305</v>
      </c>
      <c r="F93" s="226" t="s">
        <v>306</v>
      </c>
      <c r="G93" s="226" t="str">
        <f t="shared" si="2"/>
        <v>QAR - Katar</v>
      </c>
      <c r="H93" s="226" t="str">
        <f t="shared" si="3"/>
        <v>QAR - Katar</v>
      </c>
    </row>
    <row r="94" spans="3:8" ht="14" x14ac:dyDescent="0.3">
      <c r="C94" s="226" t="s">
        <v>291</v>
      </c>
      <c r="D94" s="226" t="s">
        <v>307</v>
      </c>
      <c r="E94" s="226" t="s">
        <v>308</v>
      </c>
      <c r="F94" s="226" t="s">
        <v>309</v>
      </c>
      <c r="G94" s="226" t="str">
        <f t="shared" si="2"/>
        <v>KES - Kenia</v>
      </c>
      <c r="H94" s="226" t="str">
        <f t="shared" si="3"/>
        <v>KES - Kenia</v>
      </c>
    </row>
    <row r="95" spans="3:8" ht="14" x14ac:dyDescent="0.3">
      <c r="C95" s="226" t="s">
        <v>294</v>
      </c>
      <c r="D95" s="226" t="s">
        <v>310</v>
      </c>
      <c r="E95" s="226" t="s">
        <v>311</v>
      </c>
      <c r="F95" s="226" t="s">
        <v>312</v>
      </c>
      <c r="G95" s="226" t="str">
        <f t="shared" si="2"/>
        <v>KGS - Kirgisische Republik</v>
      </c>
      <c r="H95" s="226" t="str">
        <f t="shared" si="3"/>
        <v>KGS - Kirgisische Republik</v>
      </c>
    </row>
    <row r="96" spans="3:8" ht="14" x14ac:dyDescent="0.3">
      <c r="C96" s="226" t="s">
        <v>297</v>
      </c>
      <c r="D96" s="226" t="s">
        <v>313</v>
      </c>
      <c r="E96" s="226" t="s">
        <v>314</v>
      </c>
      <c r="F96" s="226" t="s">
        <v>315</v>
      </c>
      <c r="G96" s="226" t="str">
        <f t="shared" si="2"/>
        <v>COP - Kolumbien</v>
      </c>
      <c r="H96" s="226" t="str">
        <f t="shared" si="3"/>
        <v>COP - Kolumbien</v>
      </c>
    </row>
    <row r="97" spans="3:8" ht="14" x14ac:dyDescent="0.3">
      <c r="C97" s="226" t="s">
        <v>298</v>
      </c>
      <c r="D97" s="226" t="s">
        <v>316</v>
      </c>
      <c r="E97" s="226" t="s">
        <v>317</v>
      </c>
      <c r="F97" s="226" t="s">
        <v>318</v>
      </c>
      <c r="G97" s="226" t="str">
        <f t="shared" si="2"/>
        <v>KMF - Komoren</v>
      </c>
      <c r="H97" s="226" t="str">
        <f t="shared" si="3"/>
        <v>KMF - Komoren</v>
      </c>
    </row>
    <row r="98" spans="3:8" ht="14" x14ac:dyDescent="0.3">
      <c r="C98" s="226" t="s">
        <v>301</v>
      </c>
      <c r="D98" s="226" t="s">
        <v>319</v>
      </c>
      <c r="E98" s="226" t="s">
        <v>100</v>
      </c>
      <c r="F98" s="226" t="s">
        <v>101</v>
      </c>
      <c r="G98" s="226" t="str">
        <f t="shared" si="2"/>
        <v>XAF - Kongo, Republik</v>
      </c>
      <c r="H98" s="226" t="str">
        <f t="shared" si="3"/>
        <v>XAF - Kongo, Republik</v>
      </c>
    </row>
    <row r="99" spans="3:8" ht="14" x14ac:dyDescent="0.3">
      <c r="C99" s="226" t="s">
        <v>304</v>
      </c>
      <c r="D99" s="226" t="s">
        <v>320</v>
      </c>
      <c r="E99" s="226" t="s">
        <v>67</v>
      </c>
      <c r="F99" s="226" t="s">
        <v>321</v>
      </c>
      <c r="G99" s="226" t="str">
        <f t="shared" si="2"/>
        <v>EUR - Kosovo</v>
      </c>
      <c r="H99" s="226" t="str">
        <f t="shared" si="3"/>
        <v>EUR - Kosovo</v>
      </c>
    </row>
    <row r="100" spans="3:8" ht="14" x14ac:dyDescent="0.3">
      <c r="C100" s="226" t="s">
        <v>307</v>
      </c>
      <c r="D100" s="226" t="s">
        <v>322</v>
      </c>
      <c r="E100" s="226" t="s">
        <v>323</v>
      </c>
      <c r="F100" s="226" t="s">
        <v>324</v>
      </c>
      <c r="G100" s="226" t="str">
        <f t="shared" si="2"/>
        <v>HRK - Kroatien</v>
      </c>
      <c r="H100" s="226" t="str">
        <f t="shared" si="3"/>
        <v>HRK - Kroatien</v>
      </c>
    </row>
    <row r="101" spans="3:8" ht="14" x14ac:dyDescent="0.3">
      <c r="C101" s="226" t="s">
        <v>310</v>
      </c>
      <c r="D101" s="226" t="s">
        <v>325</v>
      </c>
      <c r="E101" s="226" t="s">
        <v>326</v>
      </c>
      <c r="F101" s="226" t="s">
        <v>327</v>
      </c>
      <c r="G101" s="226" t="str">
        <f t="shared" si="2"/>
        <v>CUP - Kuba</v>
      </c>
      <c r="H101" s="226" t="str">
        <f t="shared" si="3"/>
        <v>CUP - Kuba</v>
      </c>
    </row>
    <row r="102" spans="3:8" ht="14" x14ac:dyDescent="0.3">
      <c r="C102" s="226" t="s">
        <v>313</v>
      </c>
      <c r="D102" s="226" t="s">
        <v>325</v>
      </c>
      <c r="E102" s="226" t="s">
        <v>328</v>
      </c>
      <c r="F102" s="226" t="s">
        <v>329</v>
      </c>
      <c r="G102" s="226" t="str">
        <f t="shared" si="2"/>
        <v>CUC - Kuba</v>
      </c>
      <c r="H102" s="226" t="str">
        <f t="shared" si="3"/>
        <v>CUC - Kuba</v>
      </c>
    </row>
    <row r="103" spans="3:8" ht="14" x14ac:dyDescent="0.3">
      <c r="C103" s="226" t="s">
        <v>316</v>
      </c>
      <c r="D103" s="226" t="s">
        <v>330</v>
      </c>
      <c r="E103" s="226" t="s">
        <v>331</v>
      </c>
      <c r="F103" s="226" t="s">
        <v>332</v>
      </c>
      <c r="G103" s="226" t="str">
        <f t="shared" si="2"/>
        <v>KWD - Kuwait</v>
      </c>
      <c r="H103" s="226" t="str">
        <f t="shared" si="3"/>
        <v>KWD - Kuwait</v>
      </c>
    </row>
    <row r="104" spans="3:8" ht="14" x14ac:dyDescent="0.3">
      <c r="C104" s="226" t="s">
        <v>319</v>
      </c>
      <c r="D104" s="226" t="s">
        <v>333</v>
      </c>
      <c r="E104" s="226" t="s">
        <v>334</v>
      </c>
      <c r="F104" s="226" t="s">
        <v>335</v>
      </c>
      <c r="G104" s="226" t="str">
        <f t="shared" si="2"/>
        <v>LAK - Laos, Demokratische Volksrepublik</v>
      </c>
      <c r="H104" s="226" t="str">
        <f t="shared" si="3"/>
        <v>LAK - Laos, Demokratische Volksrepublik</v>
      </c>
    </row>
    <row r="105" spans="3:8" ht="14" x14ac:dyDescent="0.3">
      <c r="C105" s="226" t="s">
        <v>320</v>
      </c>
      <c r="D105" s="226" t="s">
        <v>336</v>
      </c>
      <c r="E105" s="226" t="s">
        <v>337</v>
      </c>
      <c r="F105" s="226" t="s">
        <v>338</v>
      </c>
      <c r="G105" s="226" t="str">
        <f t="shared" si="2"/>
        <v>LSL - Lesotho</v>
      </c>
      <c r="H105" s="226" t="str">
        <f t="shared" si="3"/>
        <v>LSL - Lesotho</v>
      </c>
    </row>
    <row r="106" spans="3:8" ht="14" x14ac:dyDescent="0.3">
      <c r="C106" s="226" t="s">
        <v>322</v>
      </c>
      <c r="D106" s="226" t="s">
        <v>339</v>
      </c>
      <c r="E106" s="226" t="s">
        <v>340</v>
      </c>
      <c r="F106" s="226" t="s">
        <v>341</v>
      </c>
      <c r="G106" s="226" t="str">
        <f t="shared" si="2"/>
        <v>LBP - Libanon</v>
      </c>
      <c r="H106" s="226" t="str">
        <f t="shared" si="3"/>
        <v>LBP - Libanon</v>
      </c>
    </row>
    <row r="107" spans="3:8" ht="14" x14ac:dyDescent="0.3">
      <c r="C107" s="226" t="s">
        <v>325</v>
      </c>
      <c r="D107" s="226" t="s">
        <v>342</v>
      </c>
      <c r="E107" s="226" t="s">
        <v>343</v>
      </c>
      <c r="F107" s="226" t="s">
        <v>344</v>
      </c>
      <c r="G107" s="226" t="str">
        <f t="shared" si="2"/>
        <v>LRD - Liberia</v>
      </c>
      <c r="H107" s="226" t="str">
        <f t="shared" si="3"/>
        <v>LRD - Liberia</v>
      </c>
    </row>
    <row r="108" spans="3:8" ht="14" x14ac:dyDescent="0.3">
      <c r="C108" s="226" t="s">
        <v>330</v>
      </c>
      <c r="D108" s="226" t="s">
        <v>345</v>
      </c>
      <c r="E108" s="226" t="s">
        <v>346</v>
      </c>
      <c r="F108" s="226" t="s">
        <v>347</v>
      </c>
      <c r="G108" s="226" t="str">
        <f t="shared" si="2"/>
        <v>LYD - Libyen</v>
      </c>
      <c r="H108" s="226" t="str">
        <f t="shared" si="3"/>
        <v>LYD - Libyen</v>
      </c>
    </row>
    <row r="109" spans="3:8" ht="14" x14ac:dyDescent="0.3">
      <c r="C109" s="226" t="s">
        <v>333</v>
      </c>
      <c r="D109" s="226" t="s">
        <v>348</v>
      </c>
      <c r="E109" s="226" t="s">
        <v>349</v>
      </c>
      <c r="F109" s="226" t="s">
        <v>350</v>
      </c>
      <c r="G109" s="226" t="str">
        <f t="shared" si="2"/>
        <v>MOP - Macau</v>
      </c>
      <c r="H109" s="226" t="str">
        <f t="shared" si="3"/>
        <v>MOP - Macau</v>
      </c>
    </row>
    <row r="110" spans="3:8" ht="14" x14ac:dyDescent="0.3">
      <c r="C110" s="226" t="s">
        <v>336</v>
      </c>
      <c r="D110" s="226" t="s">
        <v>351</v>
      </c>
      <c r="E110" s="226" t="s">
        <v>352</v>
      </c>
      <c r="F110" s="226" t="s">
        <v>353</v>
      </c>
      <c r="G110" s="226" t="str">
        <f t="shared" si="2"/>
        <v>MGA - Madagaskar</v>
      </c>
      <c r="H110" s="226" t="str">
        <f t="shared" si="3"/>
        <v>MGA - Madagaskar</v>
      </c>
    </row>
    <row r="111" spans="3:8" ht="14" x14ac:dyDescent="0.3">
      <c r="C111" s="226" t="s">
        <v>354</v>
      </c>
      <c r="D111" s="226" t="s">
        <v>355</v>
      </c>
      <c r="E111" s="226" t="s">
        <v>356</v>
      </c>
      <c r="F111" s="226" t="s">
        <v>357</v>
      </c>
      <c r="G111" s="226" t="str">
        <f t="shared" si="2"/>
        <v>MWK - Malawi</v>
      </c>
      <c r="H111" s="226" t="str">
        <f t="shared" si="3"/>
        <v>MWK - Malawi</v>
      </c>
    </row>
    <row r="112" spans="3:8" ht="14" x14ac:dyDescent="0.3">
      <c r="C112" s="226" t="s">
        <v>339</v>
      </c>
      <c r="D112" s="226" t="s">
        <v>358</v>
      </c>
      <c r="E112" s="226" t="s">
        <v>359</v>
      </c>
      <c r="F112" s="226" t="s">
        <v>360</v>
      </c>
      <c r="G112" s="226" t="str">
        <f t="shared" si="2"/>
        <v>MYR - Malaysia</v>
      </c>
      <c r="H112" s="226" t="str">
        <f t="shared" si="3"/>
        <v>MYR - Malaysia</v>
      </c>
    </row>
    <row r="113" spans="3:8" ht="14" x14ac:dyDescent="0.3">
      <c r="C113" s="226" t="s">
        <v>342</v>
      </c>
      <c r="D113" s="226" t="s">
        <v>361</v>
      </c>
      <c r="E113" s="226" t="s">
        <v>362</v>
      </c>
      <c r="F113" s="226" t="s">
        <v>363</v>
      </c>
      <c r="G113" s="226" t="str">
        <f t="shared" si="2"/>
        <v>MVR - Malediven</v>
      </c>
      <c r="H113" s="226" t="str">
        <f t="shared" si="3"/>
        <v>MVR - Malediven</v>
      </c>
    </row>
    <row r="114" spans="3:8" ht="14" x14ac:dyDescent="0.3">
      <c r="C114" s="226" t="s">
        <v>345</v>
      </c>
      <c r="D114" s="226" t="s">
        <v>364</v>
      </c>
      <c r="E114" s="226" t="s">
        <v>100</v>
      </c>
      <c r="F114" s="226" t="s">
        <v>139</v>
      </c>
      <c r="G114" s="226" t="str">
        <f t="shared" si="2"/>
        <v>XOF - Mali</v>
      </c>
      <c r="H114" s="226" t="str">
        <f t="shared" si="3"/>
        <v>XOF - Mali</v>
      </c>
    </row>
    <row r="115" spans="3:8" ht="14" x14ac:dyDescent="0.3">
      <c r="C115" s="226" t="s">
        <v>365</v>
      </c>
      <c r="D115" s="226" t="s">
        <v>366</v>
      </c>
      <c r="E115" s="226" t="s">
        <v>367</v>
      </c>
      <c r="F115" s="226" t="s">
        <v>368</v>
      </c>
      <c r="G115" s="226" t="str">
        <f t="shared" si="2"/>
        <v>MAD - Marokko</v>
      </c>
      <c r="H115" s="226" t="str">
        <f t="shared" si="3"/>
        <v>MAD - Marokko</v>
      </c>
    </row>
    <row r="116" spans="3:8" ht="14" x14ac:dyDescent="0.3">
      <c r="C116" s="226" t="s">
        <v>369</v>
      </c>
      <c r="D116" s="226" t="s">
        <v>370</v>
      </c>
      <c r="E116" s="226" t="s">
        <v>90</v>
      </c>
      <c r="F116" s="226" t="s">
        <v>91</v>
      </c>
      <c r="G116" s="226" t="str">
        <f t="shared" si="2"/>
        <v>USD - Marshallinseln</v>
      </c>
      <c r="H116" s="226" t="str">
        <f t="shared" si="3"/>
        <v>USD - Marshallinseln</v>
      </c>
    </row>
    <row r="117" spans="3:8" ht="14" x14ac:dyDescent="0.3">
      <c r="C117" s="226" t="s">
        <v>348</v>
      </c>
      <c r="D117" s="226" t="s">
        <v>371</v>
      </c>
      <c r="E117" s="226" t="s">
        <v>372</v>
      </c>
      <c r="F117" s="226" t="s">
        <v>373</v>
      </c>
      <c r="G117" s="226" t="str">
        <f t="shared" si="2"/>
        <v>MRU - Mauretanien</v>
      </c>
      <c r="H117" s="226" t="str">
        <f t="shared" si="3"/>
        <v>MRU - Mauretanien</v>
      </c>
    </row>
    <row r="118" spans="3:8" ht="14" x14ac:dyDescent="0.3">
      <c r="C118" s="226" t="s">
        <v>351</v>
      </c>
      <c r="D118" s="226" t="s">
        <v>374</v>
      </c>
      <c r="E118" s="226" t="s">
        <v>375</v>
      </c>
      <c r="F118" s="226" t="s">
        <v>376</v>
      </c>
      <c r="G118" s="226" t="str">
        <f t="shared" si="2"/>
        <v>MUR - Mauritius</v>
      </c>
      <c r="H118" s="226" t="str">
        <f t="shared" si="3"/>
        <v>MUR - Mauritius</v>
      </c>
    </row>
    <row r="119" spans="3:8" ht="14" x14ac:dyDescent="0.3">
      <c r="C119" s="226" t="s">
        <v>355</v>
      </c>
      <c r="D119" s="226" t="s">
        <v>377</v>
      </c>
      <c r="E119" s="226" t="s">
        <v>378</v>
      </c>
      <c r="F119" s="226" t="s">
        <v>379</v>
      </c>
      <c r="G119" s="226" t="str">
        <f t="shared" si="2"/>
        <v>MKD - Mazedonien, ehem. Jugoslaw. Republik</v>
      </c>
      <c r="H119" s="226" t="str">
        <f t="shared" si="3"/>
        <v>MKD - Mazedonien, ehem. Jugoslaw. Republik</v>
      </c>
    </row>
    <row r="120" spans="3:8" ht="14" x14ac:dyDescent="0.3">
      <c r="C120" s="226" t="s">
        <v>358</v>
      </c>
      <c r="D120" s="226" t="s">
        <v>380</v>
      </c>
      <c r="E120" s="226" t="s">
        <v>381</v>
      </c>
      <c r="F120" s="226" t="s">
        <v>382</v>
      </c>
      <c r="G120" s="226" t="str">
        <f t="shared" si="2"/>
        <v>MXN - Mexiko</v>
      </c>
      <c r="H120" s="226" t="str">
        <f t="shared" si="3"/>
        <v>MXN - Mexiko</v>
      </c>
    </row>
    <row r="121" spans="3:8" ht="14" x14ac:dyDescent="0.3">
      <c r="C121" s="226" t="s">
        <v>361</v>
      </c>
      <c r="D121" s="226" t="s">
        <v>383</v>
      </c>
      <c r="E121" s="226" t="s">
        <v>90</v>
      </c>
      <c r="F121" s="226" t="s">
        <v>91</v>
      </c>
      <c r="G121" s="226" t="str">
        <f t="shared" si="2"/>
        <v>USD - Mikronesien, Föderierte Staaten von</v>
      </c>
      <c r="H121" s="226" t="str">
        <f t="shared" si="3"/>
        <v>USD - Mikronesien, Föderierte Staaten von</v>
      </c>
    </row>
    <row r="122" spans="3:8" ht="14" x14ac:dyDescent="0.3">
      <c r="C122" s="226" t="s">
        <v>364</v>
      </c>
      <c r="D122" s="226" t="s">
        <v>384</v>
      </c>
      <c r="E122" s="226" t="s">
        <v>385</v>
      </c>
      <c r="F122" s="226" t="s">
        <v>386</v>
      </c>
      <c r="G122" s="226" t="str">
        <f t="shared" si="2"/>
        <v>MDL - Moldawien</v>
      </c>
      <c r="H122" s="226" t="str">
        <f t="shared" si="3"/>
        <v>MDL - Moldawien</v>
      </c>
    </row>
    <row r="123" spans="3:8" ht="14" x14ac:dyDescent="0.3">
      <c r="C123" s="226" t="s">
        <v>387</v>
      </c>
      <c r="D123" s="226" t="s">
        <v>388</v>
      </c>
      <c r="E123" s="226" t="s">
        <v>389</v>
      </c>
      <c r="F123" s="226" t="s">
        <v>390</v>
      </c>
      <c r="G123" s="226" t="str">
        <f t="shared" si="2"/>
        <v>MNT - Mongolei</v>
      </c>
      <c r="H123" s="226" t="str">
        <f t="shared" si="3"/>
        <v>MNT - Mongolei</v>
      </c>
    </row>
    <row r="124" spans="3:8" ht="14" x14ac:dyDescent="0.3">
      <c r="C124" s="226" t="s">
        <v>366</v>
      </c>
      <c r="D124" s="226" t="s">
        <v>391</v>
      </c>
      <c r="E124" s="226" t="s">
        <v>67</v>
      </c>
      <c r="F124" s="226" t="s">
        <v>321</v>
      </c>
      <c r="G124" s="226" t="str">
        <f t="shared" si="2"/>
        <v>EUR - Montenegro</v>
      </c>
      <c r="H124" s="226" t="str">
        <f t="shared" si="3"/>
        <v>EUR - Montenegro</v>
      </c>
    </row>
    <row r="125" spans="3:8" ht="14" x14ac:dyDescent="0.3">
      <c r="C125" s="226" t="s">
        <v>370</v>
      </c>
      <c r="D125" s="226" t="s">
        <v>392</v>
      </c>
      <c r="E125" s="226" t="s">
        <v>96</v>
      </c>
      <c r="F125" s="226" t="s">
        <v>97</v>
      </c>
      <c r="G125" s="226" t="str">
        <f t="shared" si="2"/>
        <v>XCD - Montserrat</v>
      </c>
      <c r="H125" s="226" t="str">
        <f t="shared" si="3"/>
        <v>XCD - Montserrat</v>
      </c>
    </row>
    <row r="126" spans="3:8" ht="14" x14ac:dyDescent="0.3">
      <c r="C126" s="226" t="s">
        <v>371</v>
      </c>
      <c r="D126" s="226" t="s">
        <v>393</v>
      </c>
      <c r="E126" s="226" t="s">
        <v>394</v>
      </c>
      <c r="F126" s="226" t="s">
        <v>395</v>
      </c>
      <c r="G126" s="226" t="str">
        <f t="shared" si="2"/>
        <v>MZN - Mosambik</v>
      </c>
      <c r="H126" s="226" t="str">
        <f t="shared" si="3"/>
        <v>MZN - Mosambik</v>
      </c>
    </row>
    <row r="127" spans="3:8" ht="14" x14ac:dyDescent="0.3">
      <c r="C127" s="226" t="s">
        <v>374</v>
      </c>
      <c r="D127" s="226" t="s">
        <v>396</v>
      </c>
      <c r="E127" s="226" t="s">
        <v>397</v>
      </c>
      <c r="F127" s="226" t="s">
        <v>398</v>
      </c>
      <c r="G127" s="226" t="str">
        <f t="shared" si="2"/>
        <v>MMK - Myanmar</v>
      </c>
      <c r="H127" s="226" t="str">
        <f t="shared" si="3"/>
        <v>MMK - Myanmar</v>
      </c>
    </row>
    <row r="128" spans="3:8" ht="14" x14ac:dyDescent="0.3">
      <c r="C128" s="237" t="s">
        <v>399</v>
      </c>
      <c r="D128" s="226" t="s">
        <v>400</v>
      </c>
      <c r="E128" s="226" t="s">
        <v>401</v>
      </c>
      <c r="F128" s="226" t="s">
        <v>402</v>
      </c>
      <c r="G128" s="226" t="str">
        <f t="shared" si="2"/>
        <v>NAD - Namibia</v>
      </c>
      <c r="H128" s="226" t="str">
        <f t="shared" si="3"/>
        <v>NAD - Namibia</v>
      </c>
    </row>
    <row r="129" spans="3:8" ht="14" x14ac:dyDescent="0.3">
      <c r="C129" s="226" t="s">
        <v>380</v>
      </c>
      <c r="D129" s="226" t="s">
        <v>400</v>
      </c>
      <c r="E129" s="226" t="s">
        <v>403</v>
      </c>
      <c r="F129" s="226" t="s">
        <v>404</v>
      </c>
      <c r="G129" s="226" t="str">
        <f t="shared" si="2"/>
        <v>ZAR - Namibia</v>
      </c>
      <c r="H129" s="226" t="str">
        <f t="shared" si="3"/>
        <v>ZAR - Namibia</v>
      </c>
    </row>
    <row r="130" spans="3:8" ht="14" x14ac:dyDescent="0.3">
      <c r="C130" s="226" t="s">
        <v>383</v>
      </c>
      <c r="D130" s="226" t="s">
        <v>405</v>
      </c>
      <c r="E130" s="226" t="s">
        <v>406</v>
      </c>
      <c r="F130" s="226" t="s">
        <v>407</v>
      </c>
      <c r="G130" s="226" t="str">
        <f t="shared" si="2"/>
        <v>NPR - Nepal</v>
      </c>
      <c r="H130" s="226" t="str">
        <f t="shared" si="3"/>
        <v>NPR - Nepal</v>
      </c>
    </row>
    <row r="131" spans="3:8" ht="14" x14ac:dyDescent="0.3">
      <c r="C131" s="226" t="s">
        <v>384</v>
      </c>
      <c r="D131" s="226" t="s">
        <v>408</v>
      </c>
      <c r="E131" s="226" t="s">
        <v>210</v>
      </c>
      <c r="F131" s="226" t="s">
        <v>211</v>
      </c>
      <c r="G131" s="226" t="str">
        <f t="shared" si="2"/>
        <v>XPF - Neukaledonien</v>
      </c>
      <c r="H131" s="226" t="str">
        <f t="shared" si="3"/>
        <v>XPF - Neukaledonien</v>
      </c>
    </row>
    <row r="132" spans="3:8" ht="14" x14ac:dyDescent="0.3">
      <c r="C132" s="226" t="s">
        <v>388</v>
      </c>
      <c r="D132" s="226" t="s">
        <v>409</v>
      </c>
      <c r="E132" s="226" t="s">
        <v>410</v>
      </c>
      <c r="F132" s="226" t="s">
        <v>411</v>
      </c>
      <c r="G132" s="226" t="str">
        <f t="shared" ref="G132:G195" si="4">CONCATENATE(F132, " - ",D132)</f>
        <v>NZD - Neuseeland</v>
      </c>
      <c r="H132" s="226" t="str">
        <f t="shared" ref="H132:H195" si="5">G132</f>
        <v>NZD - Neuseeland</v>
      </c>
    </row>
    <row r="133" spans="3:8" ht="14" x14ac:dyDescent="0.3">
      <c r="C133" s="226" t="s">
        <v>391</v>
      </c>
      <c r="D133" s="226" t="s">
        <v>412</v>
      </c>
      <c r="E133" s="226" t="s">
        <v>413</v>
      </c>
      <c r="F133" s="226" t="s">
        <v>414</v>
      </c>
      <c r="G133" s="226" t="str">
        <f t="shared" si="4"/>
        <v>NIO - Nicaragua</v>
      </c>
      <c r="H133" s="226" t="str">
        <f t="shared" si="5"/>
        <v>NIO - Nicaragua</v>
      </c>
    </row>
    <row r="134" spans="3:8" ht="14" x14ac:dyDescent="0.3">
      <c r="C134" s="226" t="s">
        <v>392</v>
      </c>
      <c r="D134" s="226" t="s">
        <v>415</v>
      </c>
      <c r="E134" s="226" t="s">
        <v>100</v>
      </c>
      <c r="F134" s="226" t="s">
        <v>139</v>
      </c>
      <c r="G134" s="226" t="str">
        <f t="shared" si="4"/>
        <v>XOF - Niger</v>
      </c>
      <c r="H134" s="226" t="str">
        <f t="shared" si="5"/>
        <v>XOF - Niger</v>
      </c>
    </row>
    <row r="135" spans="3:8" ht="14" x14ac:dyDescent="0.3">
      <c r="C135" s="226" t="s">
        <v>393</v>
      </c>
      <c r="D135" s="226" t="s">
        <v>416</v>
      </c>
      <c r="E135" s="226" t="s">
        <v>417</v>
      </c>
      <c r="F135" s="226" t="s">
        <v>418</v>
      </c>
      <c r="G135" s="226" t="str">
        <f t="shared" si="4"/>
        <v>NGN - Nigeria</v>
      </c>
      <c r="H135" s="226" t="str">
        <f t="shared" si="5"/>
        <v>NGN - Nigeria</v>
      </c>
    </row>
    <row r="136" spans="3:8" ht="14" x14ac:dyDescent="0.3">
      <c r="C136" s="226" t="s">
        <v>396</v>
      </c>
      <c r="D136" s="226" t="s">
        <v>419</v>
      </c>
      <c r="E136" s="226" t="s">
        <v>90</v>
      </c>
      <c r="F136" s="226" t="s">
        <v>91</v>
      </c>
      <c r="G136" s="226" t="str">
        <f t="shared" si="4"/>
        <v>USD - Nördliche Marianen</v>
      </c>
      <c r="H136" s="226" t="str">
        <f t="shared" si="5"/>
        <v>USD - Nördliche Marianen</v>
      </c>
    </row>
    <row r="137" spans="3:8" ht="14" x14ac:dyDescent="0.3">
      <c r="C137" s="226" t="s">
        <v>400</v>
      </c>
      <c r="D137" s="226" t="s">
        <v>420</v>
      </c>
      <c r="E137" s="226" t="s">
        <v>421</v>
      </c>
      <c r="F137" s="226" t="s">
        <v>422</v>
      </c>
      <c r="G137" s="226" t="str">
        <f t="shared" si="4"/>
        <v>KPW - Nordkorea</v>
      </c>
      <c r="H137" s="226" t="str">
        <f t="shared" si="5"/>
        <v>KPW - Nordkorea</v>
      </c>
    </row>
    <row r="138" spans="3:8" ht="14" x14ac:dyDescent="0.3">
      <c r="C138" s="226" t="s">
        <v>405</v>
      </c>
      <c r="D138" s="226" t="s">
        <v>423</v>
      </c>
      <c r="E138" s="226" t="s">
        <v>424</v>
      </c>
      <c r="F138" s="226" t="s">
        <v>425</v>
      </c>
      <c r="G138" s="226" t="str">
        <f t="shared" si="4"/>
        <v>NOK - Norwegen</v>
      </c>
      <c r="H138" s="226" t="str">
        <f t="shared" si="5"/>
        <v>NOK - Norwegen</v>
      </c>
    </row>
    <row r="139" spans="3:8" ht="14" x14ac:dyDescent="0.3">
      <c r="C139" s="226" t="s">
        <v>408</v>
      </c>
      <c r="D139" s="226" t="s">
        <v>426</v>
      </c>
      <c r="E139" s="226" t="s">
        <v>427</v>
      </c>
      <c r="F139" s="226" t="s">
        <v>428</v>
      </c>
      <c r="G139" s="226" t="str">
        <f t="shared" si="4"/>
        <v>OMR - Oman</v>
      </c>
      <c r="H139" s="226" t="str">
        <f t="shared" si="5"/>
        <v>OMR - Oman</v>
      </c>
    </row>
    <row r="140" spans="3:8" ht="14" x14ac:dyDescent="0.3">
      <c r="C140" s="226" t="s">
        <v>409</v>
      </c>
      <c r="D140" s="226" t="s">
        <v>429</v>
      </c>
      <c r="E140" s="226" t="s">
        <v>430</v>
      </c>
      <c r="F140" s="226" t="s">
        <v>431</v>
      </c>
      <c r="G140" s="226" t="str">
        <f t="shared" si="4"/>
        <v>PKR - Pakistan</v>
      </c>
      <c r="H140" s="226" t="str">
        <f t="shared" si="5"/>
        <v>PKR - Pakistan</v>
      </c>
    </row>
    <row r="141" spans="3:8" ht="14" x14ac:dyDescent="0.3">
      <c r="C141" s="226" t="s">
        <v>412</v>
      </c>
      <c r="D141" s="226" t="s">
        <v>432</v>
      </c>
      <c r="E141" s="226" t="s">
        <v>90</v>
      </c>
      <c r="F141" s="226" t="s">
        <v>91</v>
      </c>
      <c r="G141" s="226" t="str">
        <f t="shared" si="4"/>
        <v>USD - Palau</v>
      </c>
      <c r="H141" s="226" t="str">
        <f t="shared" si="5"/>
        <v>USD - Palau</v>
      </c>
    </row>
    <row r="142" spans="3:8" ht="14" x14ac:dyDescent="0.3">
      <c r="C142" s="226" t="s">
        <v>433</v>
      </c>
      <c r="D142" s="226" t="s">
        <v>434</v>
      </c>
      <c r="E142" s="226" t="s">
        <v>435</v>
      </c>
      <c r="F142" s="226" t="s">
        <v>436</v>
      </c>
      <c r="G142" s="226" t="str">
        <f t="shared" si="4"/>
        <v>PAB - Panama</v>
      </c>
      <c r="H142" s="226" t="str">
        <f t="shared" si="5"/>
        <v>PAB - Panama</v>
      </c>
    </row>
    <row r="143" spans="3:8" ht="14" x14ac:dyDescent="0.3">
      <c r="C143" s="226" t="s">
        <v>415</v>
      </c>
      <c r="D143" s="226" t="s">
        <v>437</v>
      </c>
      <c r="E143" s="226" t="s">
        <v>438</v>
      </c>
      <c r="F143" s="226" t="s">
        <v>439</v>
      </c>
      <c r="G143" s="226" t="str">
        <f t="shared" si="4"/>
        <v>PGK - Papua-Neuguinea, Salomon-In</v>
      </c>
      <c r="H143" s="226" t="str">
        <f t="shared" si="5"/>
        <v>PGK - Papua-Neuguinea, Salomon-In</v>
      </c>
    </row>
    <row r="144" spans="3:8" ht="14" x14ac:dyDescent="0.3">
      <c r="C144" s="226" t="s">
        <v>416</v>
      </c>
      <c r="D144" s="226" t="s">
        <v>440</v>
      </c>
      <c r="E144" s="226" t="s">
        <v>441</v>
      </c>
      <c r="F144" s="226" t="s">
        <v>442</v>
      </c>
      <c r="G144" s="226" t="str">
        <f t="shared" si="4"/>
        <v>PYG - Paraguay</v>
      </c>
      <c r="H144" s="226" t="str">
        <f t="shared" si="5"/>
        <v>PYG - Paraguay</v>
      </c>
    </row>
    <row r="145" spans="3:8" ht="14" x14ac:dyDescent="0.3">
      <c r="C145" s="226" t="s">
        <v>420</v>
      </c>
      <c r="D145" s="226" t="s">
        <v>443</v>
      </c>
      <c r="E145" s="226" t="s">
        <v>444</v>
      </c>
      <c r="F145" s="226" t="s">
        <v>445</v>
      </c>
      <c r="G145" s="226" t="str">
        <f t="shared" si="4"/>
        <v>PEN - Peru</v>
      </c>
      <c r="H145" s="226" t="str">
        <f t="shared" si="5"/>
        <v>PEN - Peru</v>
      </c>
    </row>
    <row r="146" spans="3:8" ht="14" x14ac:dyDescent="0.3">
      <c r="C146" s="226" t="s">
        <v>419</v>
      </c>
      <c r="D146" s="226" t="s">
        <v>446</v>
      </c>
      <c r="E146" s="226" t="s">
        <v>447</v>
      </c>
      <c r="F146" s="226" t="s">
        <v>448</v>
      </c>
      <c r="G146" s="226" t="str">
        <f t="shared" si="4"/>
        <v>PHP - Philippinen</v>
      </c>
      <c r="H146" s="226" t="str">
        <f t="shared" si="5"/>
        <v>PHP - Philippinen</v>
      </c>
    </row>
    <row r="147" spans="3:8" ht="14" x14ac:dyDescent="0.3">
      <c r="C147" s="226" t="s">
        <v>423</v>
      </c>
      <c r="D147" s="226" t="s">
        <v>449</v>
      </c>
      <c r="E147" s="226" t="s">
        <v>450</v>
      </c>
      <c r="F147" s="226" t="s">
        <v>451</v>
      </c>
      <c r="G147" s="226" t="str">
        <f t="shared" si="4"/>
        <v>PLN - Polen</v>
      </c>
      <c r="H147" s="226" t="str">
        <f t="shared" si="5"/>
        <v>PLN - Polen</v>
      </c>
    </row>
    <row r="148" spans="3:8" ht="14" x14ac:dyDescent="0.3">
      <c r="C148" s="226" t="s">
        <v>426</v>
      </c>
      <c r="D148" s="226" t="s">
        <v>452</v>
      </c>
      <c r="E148" s="226" t="s">
        <v>90</v>
      </c>
      <c r="F148" s="226" t="s">
        <v>91</v>
      </c>
      <c r="G148" s="226" t="str">
        <f t="shared" si="4"/>
        <v>USD - Puerto Rico</v>
      </c>
      <c r="H148" s="226" t="str">
        <f t="shared" si="5"/>
        <v>USD - Puerto Rico</v>
      </c>
    </row>
    <row r="149" spans="3:8" ht="14" x14ac:dyDescent="0.3">
      <c r="C149" s="226" t="s">
        <v>453</v>
      </c>
      <c r="D149" s="226" t="s">
        <v>454</v>
      </c>
      <c r="E149" s="226" t="s">
        <v>455</v>
      </c>
      <c r="F149" s="226" t="s">
        <v>456</v>
      </c>
      <c r="G149" s="226" t="str">
        <f t="shared" si="4"/>
        <v>RWF - Ruanda</v>
      </c>
      <c r="H149" s="226" t="str">
        <f t="shared" si="5"/>
        <v>RWF - Ruanda</v>
      </c>
    </row>
    <row r="150" spans="3:8" ht="14" x14ac:dyDescent="0.3">
      <c r="C150" s="226" t="s">
        <v>429</v>
      </c>
      <c r="D150" s="226" t="s">
        <v>457</v>
      </c>
      <c r="E150" s="226" t="s">
        <v>458</v>
      </c>
      <c r="F150" s="226" t="s">
        <v>459</v>
      </c>
      <c r="G150" s="226" t="str">
        <f t="shared" si="4"/>
        <v>RON - Rumänien</v>
      </c>
      <c r="H150" s="226" t="str">
        <f t="shared" si="5"/>
        <v>RON - Rumänien</v>
      </c>
    </row>
    <row r="151" spans="3:8" ht="14" x14ac:dyDescent="0.3">
      <c r="C151" s="226" t="s">
        <v>432</v>
      </c>
      <c r="D151" s="226" t="s">
        <v>460</v>
      </c>
      <c r="E151" s="226" t="s">
        <v>461</v>
      </c>
      <c r="F151" s="226" t="s">
        <v>462</v>
      </c>
      <c r="G151" s="226" t="str">
        <f t="shared" si="4"/>
        <v>RUB - Russische Föderation</v>
      </c>
      <c r="H151" s="226" t="str">
        <f t="shared" si="5"/>
        <v>RUB - Russische Föderation</v>
      </c>
    </row>
    <row r="152" spans="3:8" ht="14" x14ac:dyDescent="0.3">
      <c r="C152" s="226" t="s">
        <v>434</v>
      </c>
      <c r="D152" s="226" t="s">
        <v>463</v>
      </c>
      <c r="E152" s="226" t="s">
        <v>464</v>
      </c>
      <c r="F152" s="226" t="s">
        <v>465</v>
      </c>
      <c r="G152" s="226" t="str">
        <f t="shared" si="4"/>
        <v>SBD - Salomonen</v>
      </c>
      <c r="H152" s="226" t="str">
        <f t="shared" si="5"/>
        <v>SBD - Salomonen</v>
      </c>
    </row>
    <row r="153" spans="3:8" ht="14" x14ac:dyDescent="0.3">
      <c r="C153" s="226" t="s">
        <v>437</v>
      </c>
      <c r="D153" s="226" t="s">
        <v>466</v>
      </c>
      <c r="E153" s="226" t="s">
        <v>467</v>
      </c>
      <c r="F153" s="226" t="s">
        <v>468</v>
      </c>
      <c r="G153" s="226" t="str">
        <f t="shared" si="4"/>
        <v>ZMW - Sambia</v>
      </c>
      <c r="H153" s="226" t="str">
        <f t="shared" si="5"/>
        <v>ZMW - Sambia</v>
      </c>
    </row>
    <row r="154" spans="3:8" ht="14" x14ac:dyDescent="0.3">
      <c r="C154" s="226" t="s">
        <v>440</v>
      </c>
      <c r="D154" s="226" t="s">
        <v>469</v>
      </c>
      <c r="E154" s="226" t="s">
        <v>470</v>
      </c>
      <c r="F154" s="226" t="s">
        <v>471</v>
      </c>
      <c r="G154" s="226" t="str">
        <f t="shared" si="4"/>
        <v>WST - Samoa</v>
      </c>
      <c r="H154" s="226" t="str">
        <f t="shared" si="5"/>
        <v>WST - Samoa</v>
      </c>
    </row>
    <row r="155" spans="3:8" ht="14" x14ac:dyDescent="0.3">
      <c r="C155" s="226" t="s">
        <v>443</v>
      </c>
      <c r="D155" s="226" t="s">
        <v>472</v>
      </c>
      <c r="E155" s="226" t="s">
        <v>473</v>
      </c>
      <c r="F155" s="226" t="s">
        <v>474</v>
      </c>
      <c r="G155" s="226" t="str">
        <f t="shared" si="4"/>
        <v>STN - Sâo Tomé und Principe</v>
      </c>
      <c r="H155" s="226" t="str">
        <f t="shared" si="5"/>
        <v>STN - Sâo Tomé und Principe</v>
      </c>
    </row>
    <row r="156" spans="3:8" ht="14" x14ac:dyDescent="0.3">
      <c r="C156" s="226" t="s">
        <v>446</v>
      </c>
      <c r="D156" s="226" t="s">
        <v>475</v>
      </c>
      <c r="E156" s="226" t="s">
        <v>476</v>
      </c>
      <c r="F156" s="226" t="s">
        <v>477</v>
      </c>
      <c r="G156" s="226" t="str">
        <f t="shared" si="4"/>
        <v>SAR - Saudi-Arabien</v>
      </c>
      <c r="H156" s="226" t="str">
        <f t="shared" si="5"/>
        <v>SAR - Saudi-Arabien</v>
      </c>
    </row>
    <row r="157" spans="3:8" ht="14" x14ac:dyDescent="0.3">
      <c r="C157" s="226" t="s">
        <v>449</v>
      </c>
      <c r="D157" s="226" t="s">
        <v>478</v>
      </c>
      <c r="E157" s="226" t="s">
        <v>479</v>
      </c>
      <c r="F157" s="226" t="s">
        <v>480</v>
      </c>
      <c r="G157" s="226" t="str">
        <f t="shared" si="4"/>
        <v>SEK - Schweden</v>
      </c>
      <c r="H157" s="226" t="str">
        <f t="shared" si="5"/>
        <v>SEK - Schweden</v>
      </c>
    </row>
    <row r="158" spans="3:8" ht="14" x14ac:dyDescent="0.3">
      <c r="C158" s="226" t="s">
        <v>481</v>
      </c>
      <c r="D158" s="226" t="s">
        <v>482</v>
      </c>
      <c r="E158" s="226" t="s">
        <v>65</v>
      </c>
      <c r="F158" s="226" t="s">
        <v>483</v>
      </c>
      <c r="G158" s="226" t="str">
        <f t="shared" si="4"/>
        <v>CHF - Schweiz</v>
      </c>
      <c r="H158" s="226" t="str">
        <f t="shared" si="5"/>
        <v>CHF - Schweiz</v>
      </c>
    </row>
    <row r="159" spans="3:8" ht="14" x14ac:dyDescent="0.3">
      <c r="C159" s="226" t="s">
        <v>452</v>
      </c>
      <c r="D159" s="226" t="s">
        <v>484</v>
      </c>
      <c r="E159" s="226" t="s">
        <v>100</v>
      </c>
      <c r="F159" s="226" t="s">
        <v>139</v>
      </c>
      <c r="G159" s="226" t="str">
        <f t="shared" si="4"/>
        <v>XOF - Senegal</v>
      </c>
      <c r="H159" s="226" t="str">
        <f t="shared" si="5"/>
        <v>XOF - Senegal</v>
      </c>
    </row>
    <row r="160" spans="3:8" ht="14" x14ac:dyDescent="0.3">
      <c r="C160" s="226" t="s">
        <v>454</v>
      </c>
      <c r="D160" s="226" t="s">
        <v>485</v>
      </c>
      <c r="E160" s="226" t="s">
        <v>486</v>
      </c>
      <c r="F160" s="226" t="s">
        <v>487</v>
      </c>
      <c r="G160" s="226" t="str">
        <f t="shared" si="4"/>
        <v>RSD - Serbien</v>
      </c>
      <c r="H160" s="226" t="str">
        <f t="shared" si="5"/>
        <v>RSD - Serbien</v>
      </c>
    </row>
    <row r="161" spans="3:8" ht="14" x14ac:dyDescent="0.3">
      <c r="C161" s="226" t="s">
        <v>457</v>
      </c>
      <c r="D161" s="226" t="s">
        <v>488</v>
      </c>
      <c r="E161" s="226" t="s">
        <v>489</v>
      </c>
      <c r="F161" s="226" t="s">
        <v>490</v>
      </c>
      <c r="G161" s="226" t="str">
        <f t="shared" si="4"/>
        <v>SCR - Seychellen</v>
      </c>
      <c r="H161" s="226" t="str">
        <f t="shared" si="5"/>
        <v>SCR - Seychellen</v>
      </c>
    </row>
    <row r="162" spans="3:8" ht="14" x14ac:dyDescent="0.3">
      <c r="C162" s="226" t="s">
        <v>460</v>
      </c>
      <c r="D162" s="226" t="s">
        <v>491</v>
      </c>
      <c r="E162" s="226" t="s">
        <v>492</v>
      </c>
      <c r="F162" s="226" t="s">
        <v>493</v>
      </c>
      <c r="G162" s="226" t="str">
        <f t="shared" si="4"/>
        <v>SLL - Sierra Leone</v>
      </c>
      <c r="H162" s="226" t="str">
        <f t="shared" si="5"/>
        <v>SLL - Sierra Leone</v>
      </c>
    </row>
    <row r="163" spans="3:8" ht="14" x14ac:dyDescent="0.3">
      <c r="C163" s="226" t="s">
        <v>463</v>
      </c>
      <c r="D163" s="226" t="s">
        <v>494</v>
      </c>
      <c r="E163" s="226" t="s">
        <v>495</v>
      </c>
      <c r="F163" s="226" t="s">
        <v>496</v>
      </c>
      <c r="G163" s="226" t="str">
        <f t="shared" si="4"/>
        <v>ZWL - Simbabwe</v>
      </c>
      <c r="H163" s="226" t="str">
        <f t="shared" si="5"/>
        <v>ZWL - Simbabwe</v>
      </c>
    </row>
    <row r="164" spans="3:8" ht="14" x14ac:dyDescent="0.3">
      <c r="C164" s="226" t="s">
        <v>466</v>
      </c>
      <c r="D164" s="226" t="s">
        <v>497</v>
      </c>
      <c r="E164" s="226" t="s">
        <v>498</v>
      </c>
      <c r="F164" s="226" t="s">
        <v>499</v>
      </c>
      <c r="G164" s="226" t="str">
        <f t="shared" si="4"/>
        <v>SGD - Singapur</v>
      </c>
      <c r="H164" s="226" t="str">
        <f t="shared" si="5"/>
        <v>SGD - Singapur</v>
      </c>
    </row>
    <row r="165" spans="3:8" ht="14" x14ac:dyDescent="0.3">
      <c r="C165" s="226" t="s">
        <v>469</v>
      </c>
      <c r="D165" s="226" t="s">
        <v>500</v>
      </c>
      <c r="E165" s="226" t="s">
        <v>501</v>
      </c>
      <c r="F165" s="226" t="s">
        <v>502</v>
      </c>
      <c r="G165" s="226" t="str">
        <f t="shared" si="4"/>
        <v>SOS - Somalia</v>
      </c>
      <c r="H165" s="226" t="str">
        <f t="shared" si="5"/>
        <v>SOS - Somalia</v>
      </c>
    </row>
    <row r="166" spans="3:8" ht="14" x14ac:dyDescent="0.3">
      <c r="C166" s="226" t="s">
        <v>472</v>
      </c>
      <c r="D166" s="226" t="s">
        <v>503</v>
      </c>
      <c r="E166" s="226" t="s">
        <v>504</v>
      </c>
      <c r="F166" s="226" t="s">
        <v>505</v>
      </c>
      <c r="G166" s="226" t="str">
        <f t="shared" si="4"/>
        <v>LKR - Sri Lanka</v>
      </c>
      <c r="H166" s="226" t="str">
        <f t="shared" si="5"/>
        <v>LKR - Sri Lanka</v>
      </c>
    </row>
    <row r="167" spans="3:8" ht="14" x14ac:dyDescent="0.3">
      <c r="C167" s="226" t="s">
        <v>475</v>
      </c>
      <c r="D167" s="226" t="s">
        <v>506</v>
      </c>
      <c r="E167" s="226" t="s">
        <v>507</v>
      </c>
      <c r="F167" s="226" t="s">
        <v>508</v>
      </c>
      <c r="G167" s="226" t="str">
        <f t="shared" si="4"/>
        <v>SHP - St. Helena, Ascension und Tristan da Cunha</v>
      </c>
      <c r="H167" s="226" t="str">
        <f t="shared" si="5"/>
        <v>SHP - St. Helena, Ascension und Tristan da Cunha</v>
      </c>
    </row>
    <row r="168" spans="3:8" ht="14" x14ac:dyDescent="0.3">
      <c r="C168" s="226" t="s">
        <v>478</v>
      </c>
      <c r="D168" s="226" t="s">
        <v>509</v>
      </c>
      <c r="E168" s="226" t="s">
        <v>96</v>
      </c>
      <c r="F168" s="226" t="s">
        <v>97</v>
      </c>
      <c r="G168" s="226" t="str">
        <f t="shared" si="4"/>
        <v>XCD - St. Kitts and Nevis</v>
      </c>
      <c r="H168" s="226" t="str">
        <f t="shared" si="5"/>
        <v>XCD - St. Kitts and Nevis</v>
      </c>
    </row>
    <row r="169" spans="3:8" ht="14" x14ac:dyDescent="0.3">
      <c r="C169" s="226" t="s">
        <v>484</v>
      </c>
      <c r="D169" s="226" t="s">
        <v>510</v>
      </c>
      <c r="E169" s="226" t="s">
        <v>96</v>
      </c>
      <c r="F169" s="226" t="s">
        <v>97</v>
      </c>
      <c r="G169" s="226" t="str">
        <f t="shared" si="4"/>
        <v>XCD - St. Lucia</v>
      </c>
      <c r="H169" s="226" t="str">
        <f t="shared" si="5"/>
        <v>XCD - St. Lucia</v>
      </c>
    </row>
    <row r="170" spans="3:8" ht="14" x14ac:dyDescent="0.3">
      <c r="C170" s="226" t="s">
        <v>485</v>
      </c>
      <c r="D170" s="226" t="s">
        <v>511</v>
      </c>
      <c r="E170" s="226" t="s">
        <v>182</v>
      </c>
      <c r="F170" s="226" t="s">
        <v>183</v>
      </c>
      <c r="G170" s="226" t="str">
        <f t="shared" si="4"/>
        <v>ANG - St. Martin (niederl. Teil)</v>
      </c>
      <c r="H170" s="226" t="str">
        <f t="shared" si="5"/>
        <v>ANG - St. Martin (niederl. Teil)</v>
      </c>
    </row>
    <row r="171" spans="3:8" ht="14" x14ac:dyDescent="0.3">
      <c r="C171" s="226" t="s">
        <v>488</v>
      </c>
      <c r="D171" s="226" t="s">
        <v>512</v>
      </c>
      <c r="E171" s="226" t="s">
        <v>96</v>
      </c>
      <c r="F171" s="226" t="s">
        <v>97</v>
      </c>
      <c r="G171" s="226" t="str">
        <f t="shared" si="4"/>
        <v>XCD - St. Vincent und die Grenadinen</v>
      </c>
      <c r="H171" s="226" t="str">
        <f t="shared" si="5"/>
        <v>XCD - St. Vincent und die Grenadinen</v>
      </c>
    </row>
    <row r="172" spans="3:8" ht="14" x14ac:dyDescent="0.3">
      <c r="C172" s="226" t="s">
        <v>491</v>
      </c>
      <c r="D172" s="226" t="s">
        <v>513</v>
      </c>
      <c r="E172" s="226" t="s">
        <v>403</v>
      </c>
      <c r="F172" s="226" t="s">
        <v>404</v>
      </c>
      <c r="G172" s="226" t="str">
        <f t="shared" si="4"/>
        <v>ZAR - Südafrika</v>
      </c>
      <c r="H172" s="226" t="str">
        <f t="shared" si="5"/>
        <v>ZAR - Südafrika</v>
      </c>
    </row>
    <row r="173" spans="3:8" ht="14" x14ac:dyDescent="0.3">
      <c r="C173" s="226" t="s">
        <v>494</v>
      </c>
      <c r="D173" s="226" t="s">
        <v>514</v>
      </c>
      <c r="E173" s="226" t="s">
        <v>515</v>
      </c>
      <c r="F173" s="226" t="s">
        <v>516</v>
      </c>
      <c r="G173" s="226" t="str">
        <f t="shared" si="4"/>
        <v>SDG - Sudan</v>
      </c>
      <c r="H173" s="226" t="str">
        <f t="shared" si="5"/>
        <v>SDG - Sudan</v>
      </c>
    </row>
    <row r="174" spans="3:8" ht="14" x14ac:dyDescent="0.3">
      <c r="C174" s="226" t="s">
        <v>497</v>
      </c>
      <c r="D174" s="226" t="s">
        <v>517</v>
      </c>
      <c r="E174" s="226" t="s">
        <v>518</v>
      </c>
      <c r="F174" s="226" t="s">
        <v>519</v>
      </c>
      <c r="G174" s="226" t="str">
        <f t="shared" si="4"/>
        <v>SSP - Südsudan</v>
      </c>
      <c r="H174" s="226" t="str">
        <f t="shared" si="5"/>
        <v>SSP - Südsudan</v>
      </c>
    </row>
    <row r="175" spans="3:8" ht="14" x14ac:dyDescent="0.3">
      <c r="C175" s="226" t="s">
        <v>520</v>
      </c>
      <c r="D175" s="226" t="s">
        <v>521</v>
      </c>
      <c r="E175" s="226" t="s">
        <v>522</v>
      </c>
      <c r="F175" s="226" t="s">
        <v>523</v>
      </c>
      <c r="G175" s="226" t="str">
        <f t="shared" si="4"/>
        <v>KRW - Südkorea</v>
      </c>
      <c r="H175" s="226" t="str">
        <f t="shared" si="5"/>
        <v>KRW - Südkorea</v>
      </c>
    </row>
    <row r="176" spans="3:8" ht="14" x14ac:dyDescent="0.3">
      <c r="C176" s="226" t="s">
        <v>524</v>
      </c>
      <c r="D176" s="226" t="s">
        <v>525</v>
      </c>
      <c r="E176" s="226" t="s">
        <v>526</v>
      </c>
      <c r="F176" s="226" t="s">
        <v>527</v>
      </c>
      <c r="G176" s="226" t="str">
        <f t="shared" si="4"/>
        <v>SRD - Suriname</v>
      </c>
      <c r="H176" s="226" t="str">
        <f t="shared" si="5"/>
        <v>SRD - Suriname</v>
      </c>
    </row>
    <row r="177" spans="3:8" ht="14" x14ac:dyDescent="0.3">
      <c r="C177" s="226" t="s">
        <v>500</v>
      </c>
      <c r="D177" s="226" t="s">
        <v>528</v>
      </c>
      <c r="E177" s="226" t="s">
        <v>529</v>
      </c>
      <c r="F177" s="226" t="s">
        <v>530</v>
      </c>
      <c r="G177" s="226" t="str">
        <f t="shared" si="4"/>
        <v>SZL - Swasiland</v>
      </c>
      <c r="H177" s="226" t="str">
        <f t="shared" si="5"/>
        <v>SZL - Swasiland</v>
      </c>
    </row>
    <row r="178" spans="3:8" ht="14" x14ac:dyDescent="0.3">
      <c r="C178" s="226" t="s">
        <v>531</v>
      </c>
      <c r="D178" s="226" t="s">
        <v>532</v>
      </c>
      <c r="E178" s="226" t="s">
        <v>533</v>
      </c>
      <c r="F178" s="226" t="s">
        <v>534</v>
      </c>
      <c r="G178" s="226" t="str">
        <f t="shared" si="4"/>
        <v>SYP - Syrien</v>
      </c>
      <c r="H178" s="226" t="str">
        <f t="shared" si="5"/>
        <v>SYP - Syrien</v>
      </c>
    </row>
    <row r="179" spans="3:8" ht="14" x14ac:dyDescent="0.3">
      <c r="C179" s="226" t="s">
        <v>503</v>
      </c>
      <c r="D179" s="226" t="s">
        <v>535</v>
      </c>
      <c r="E179" s="226" t="s">
        <v>100</v>
      </c>
      <c r="F179" s="226" t="s">
        <v>101</v>
      </c>
      <c r="G179" s="226" t="str">
        <f t="shared" si="4"/>
        <v>XAF - Tschad</v>
      </c>
      <c r="H179" s="226" t="str">
        <f t="shared" si="5"/>
        <v>XAF - Tschad</v>
      </c>
    </row>
    <row r="180" spans="3:8" ht="14" x14ac:dyDescent="0.3">
      <c r="C180" s="226" t="s">
        <v>506</v>
      </c>
      <c r="D180" s="226" t="s">
        <v>536</v>
      </c>
      <c r="E180" s="226" t="s">
        <v>537</v>
      </c>
      <c r="F180" s="226" t="s">
        <v>538</v>
      </c>
      <c r="G180" s="226" t="str">
        <f t="shared" si="4"/>
        <v>TJS - Tadschikistan</v>
      </c>
      <c r="H180" s="226" t="str">
        <f t="shared" si="5"/>
        <v>TJS - Tadschikistan</v>
      </c>
    </row>
    <row r="181" spans="3:8" ht="14" x14ac:dyDescent="0.3">
      <c r="C181" s="226" t="s">
        <v>509</v>
      </c>
      <c r="D181" s="226" t="s">
        <v>539</v>
      </c>
      <c r="E181" s="226" t="s">
        <v>540</v>
      </c>
      <c r="F181" s="226" t="s">
        <v>541</v>
      </c>
      <c r="G181" s="226" t="str">
        <f t="shared" si="4"/>
        <v>TWD - Taiwan</v>
      </c>
      <c r="H181" s="226" t="str">
        <f t="shared" si="5"/>
        <v>TWD - Taiwan</v>
      </c>
    </row>
    <row r="182" spans="3:8" ht="14" x14ac:dyDescent="0.3">
      <c r="C182" s="226" t="s">
        <v>510</v>
      </c>
      <c r="D182" s="226" t="s">
        <v>542</v>
      </c>
      <c r="E182" s="226" t="s">
        <v>543</v>
      </c>
      <c r="F182" s="226" t="s">
        <v>544</v>
      </c>
      <c r="G182" s="226" t="str">
        <f t="shared" si="4"/>
        <v>TZS - Tansania</v>
      </c>
      <c r="H182" s="226" t="str">
        <f t="shared" si="5"/>
        <v>TZS - Tansania</v>
      </c>
    </row>
    <row r="183" spans="3:8" ht="14" x14ac:dyDescent="0.3">
      <c r="C183" s="226" t="s">
        <v>511</v>
      </c>
      <c r="D183" s="226" t="s">
        <v>545</v>
      </c>
      <c r="E183" s="226" t="s">
        <v>546</v>
      </c>
      <c r="F183" s="226" t="s">
        <v>547</v>
      </c>
      <c r="G183" s="226" t="str">
        <f t="shared" si="4"/>
        <v>THB - Thailand</v>
      </c>
      <c r="H183" s="226" t="str">
        <f t="shared" si="5"/>
        <v>THB - Thailand</v>
      </c>
    </row>
    <row r="184" spans="3:8" ht="14" x14ac:dyDescent="0.3">
      <c r="C184" s="226" t="s">
        <v>512</v>
      </c>
      <c r="D184" s="226" t="s">
        <v>548</v>
      </c>
      <c r="E184" s="226" t="s">
        <v>175</v>
      </c>
      <c r="F184" s="226" t="s">
        <v>176</v>
      </c>
      <c r="G184" s="226" t="str">
        <f t="shared" si="4"/>
        <v>CNY - Tibet</v>
      </c>
      <c r="H184" s="226" t="str">
        <f t="shared" si="5"/>
        <v>CNY - Tibet</v>
      </c>
    </row>
    <row r="185" spans="3:8" ht="14" x14ac:dyDescent="0.3">
      <c r="C185" s="226" t="s">
        <v>513</v>
      </c>
      <c r="D185" s="226" t="s">
        <v>549</v>
      </c>
      <c r="E185" s="226" t="s">
        <v>90</v>
      </c>
      <c r="F185" s="226" t="s">
        <v>91</v>
      </c>
      <c r="G185" s="226" t="str">
        <f t="shared" si="4"/>
        <v>USD - Timor-Leste</v>
      </c>
      <c r="H185" s="226" t="str">
        <f t="shared" si="5"/>
        <v>USD - Timor-Leste</v>
      </c>
    </row>
    <row r="186" spans="3:8" ht="14" x14ac:dyDescent="0.3">
      <c r="C186" s="226" t="s">
        <v>514</v>
      </c>
      <c r="D186" s="226" t="s">
        <v>550</v>
      </c>
      <c r="E186" s="226" t="s">
        <v>100</v>
      </c>
      <c r="F186" s="226" t="s">
        <v>139</v>
      </c>
      <c r="G186" s="226" t="str">
        <f t="shared" si="4"/>
        <v>XOF - Togo</v>
      </c>
      <c r="H186" s="226" t="str">
        <f t="shared" si="5"/>
        <v>XOF - Togo</v>
      </c>
    </row>
    <row r="187" spans="3:8" ht="14" x14ac:dyDescent="0.3">
      <c r="C187" s="226" t="s">
        <v>521</v>
      </c>
      <c r="D187" s="226" t="s">
        <v>551</v>
      </c>
      <c r="E187" s="226" t="s">
        <v>552</v>
      </c>
      <c r="F187" s="226" t="s">
        <v>553</v>
      </c>
      <c r="G187" s="226" t="str">
        <f t="shared" si="4"/>
        <v>TOP - Tonga</v>
      </c>
      <c r="H187" s="226" t="str">
        <f t="shared" si="5"/>
        <v>TOP - Tonga</v>
      </c>
    </row>
    <row r="188" spans="3:8" ht="14" x14ac:dyDescent="0.3">
      <c r="C188" s="226" t="s">
        <v>517</v>
      </c>
      <c r="D188" s="226" t="s">
        <v>554</v>
      </c>
      <c r="E188" s="226" t="s">
        <v>555</v>
      </c>
      <c r="F188" s="226" t="s">
        <v>556</v>
      </c>
      <c r="G188" s="226" t="str">
        <f t="shared" si="4"/>
        <v>TTD - Trinidad</v>
      </c>
      <c r="H188" s="226" t="str">
        <f t="shared" si="5"/>
        <v>TTD - Trinidad</v>
      </c>
    </row>
    <row r="189" spans="3:8" ht="14" x14ac:dyDescent="0.3">
      <c r="C189" s="226" t="s">
        <v>525</v>
      </c>
      <c r="D189" s="226" t="s">
        <v>557</v>
      </c>
      <c r="E189" s="226" t="s">
        <v>558</v>
      </c>
      <c r="F189" s="226" t="s">
        <v>559</v>
      </c>
      <c r="G189" s="226" t="str">
        <f t="shared" si="4"/>
        <v>CZK - Tschechische Republik</v>
      </c>
      <c r="H189" s="226" t="str">
        <f t="shared" si="5"/>
        <v>CZK - Tschechische Republik</v>
      </c>
    </row>
    <row r="190" spans="3:8" ht="14" x14ac:dyDescent="0.3">
      <c r="C190" s="226" t="s">
        <v>528</v>
      </c>
      <c r="D190" s="226" t="s">
        <v>560</v>
      </c>
      <c r="E190" s="226" t="s">
        <v>561</v>
      </c>
      <c r="F190" s="226" t="s">
        <v>562</v>
      </c>
      <c r="G190" s="226" t="str">
        <f t="shared" si="4"/>
        <v>TND - Tunesien</v>
      </c>
      <c r="H190" s="226" t="str">
        <f t="shared" si="5"/>
        <v>TND - Tunesien</v>
      </c>
    </row>
    <row r="191" spans="3:8" ht="14" x14ac:dyDescent="0.3">
      <c r="C191" s="226" t="s">
        <v>532</v>
      </c>
      <c r="D191" s="226" t="s">
        <v>563</v>
      </c>
      <c r="E191" s="226" t="s">
        <v>564</v>
      </c>
      <c r="F191" s="226" t="s">
        <v>565</v>
      </c>
      <c r="G191" s="226" t="str">
        <f t="shared" si="4"/>
        <v>TRY - Türkei</v>
      </c>
      <c r="H191" s="226" t="str">
        <f t="shared" si="5"/>
        <v>TRY - Türkei</v>
      </c>
    </row>
    <row r="192" spans="3:8" ht="14" x14ac:dyDescent="0.3">
      <c r="C192" s="226" t="s">
        <v>536</v>
      </c>
      <c r="D192" s="226" t="s">
        <v>566</v>
      </c>
      <c r="E192" s="226" t="s">
        <v>567</v>
      </c>
      <c r="F192" s="226" t="s">
        <v>568</v>
      </c>
      <c r="G192" s="226" t="str">
        <f t="shared" si="4"/>
        <v>TMT - Turkmenistan</v>
      </c>
      <c r="H192" s="226" t="str">
        <f t="shared" si="5"/>
        <v>TMT - Turkmenistan</v>
      </c>
    </row>
    <row r="193" spans="3:8" ht="14" x14ac:dyDescent="0.3">
      <c r="C193" s="226" t="s">
        <v>539</v>
      </c>
      <c r="D193" s="226" t="s">
        <v>569</v>
      </c>
      <c r="E193" s="226" t="s">
        <v>90</v>
      </c>
      <c r="F193" s="226" t="s">
        <v>91</v>
      </c>
      <c r="G193" s="226" t="str">
        <f t="shared" si="4"/>
        <v>USD - Turks- und Caicosinseln</v>
      </c>
      <c r="H193" s="226" t="str">
        <f t="shared" si="5"/>
        <v>USD - Turks- und Caicosinseln</v>
      </c>
    </row>
    <row r="194" spans="3:8" ht="14" x14ac:dyDescent="0.3">
      <c r="C194" s="226" t="s">
        <v>542</v>
      </c>
      <c r="D194" s="226" t="s">
        <v>570</v>
      </c>
      <c r="E194" s="226" t="s">
        <v>571</v>
      </c>
      <c r="F194" s="226" t="s">
        <v>572</v>
      </c>
      <c r="G194" s="226" t="str">
        <f t="shared" si="4"/>
        <v>UGX - Uganda</v>
      </c>
      <c r="H194" s="226" t="str">
        <f t="shared" si="5"/>
        <v>UGX - Uganda</v>
      </c>
    </row>
    <row r="195" spans="3:8" ht="14" x14ac:dyDescent="0.3">
      <c r="C195" s="226" t="s">
        <v>545</v>
      </c>
      <c r="D195" s="226" t="s">
        <v>573</v>
      </c>
      <c r="E195" s="226" t="s">
        <v>574</v>
      </c>
      <c r="F195" s="226" t="s">
        <v>575</v>
      </c>
      <c r="G195" s="226" t="str">
        <f t="shared" si="4"/>
        <v>UAH - Ukraine</v>
      </c>
      <c r="H195" s="226" t="str">
        <f t="shared" si="5"/>
        <v>UAH - Ukraine</v>
      </c>
    </row>
    <row r="196" spans="3:8" ht="14" x14ac:dyDescent="0.3">
      <c r="C196" s="226" t="s">
        <v>548</v>
      </c>
      <c r="D196" s="226" t="s">
        <v>576</v>
      </c>
      <c r="E196" s="226" t="s">
        <v>577</v>
      </c>
      <c r="F196" s="226" t="s">
        <v>578</v>
      </c>
      <c r="G196" s="226" t="str">
        <f t="shared" ref="G196:G208" si="6">CONCATENATE(F196, " - ",D196)</f>
        <v>HUF - Ungarn</v>
      </c>
      <c r="H196" s="226" t="str">
        <f t="shared" ref="H196:H208" si="7">G196</f>
        <v>HUF - Ungarn</v>
      </c>
    </row>
    <row r="197" spans="3:8" ht="14" x14ac:dyDescent="0.3">
      <c r="C197" s="226" t="s">
        <v>549</v>
      </c>
      <c r="D197" s="226" t="s">
        <v>579</v>
      </c>
      <c r="E197" s="226" t="s">
        <v>580</v>
      </c>
      <c r="F197" s="226" t="s">
        <v>581</v>
      </c>
      <c r="G197" s="226" t="str">
        <f t="shared" si="6"/>
        <v>UYU - Uruguay</v>
      </c>
      <c r="H197" s="226" t="str">
        <f t="shared" si="7"/>
        <v>UYU - Uruguay</v>
      </c>
    </row>
    <row r="198" spans="3:8" ht="14" x14ac:dyDescent="0.3">
      <c r="C198" s="226" t="s">
        <v>550</v>
      </c>
      <c r="D198" s="226" t="s">
        <v>582</v>
      </c>
      <c r="E198" s="226" t="s">
        <v>90</v>
      </c>
      <c r="F198" s="226" t="s">
        <v>91</v>
      </c>
      <c r="G198" s="226" t="str">
        <f t="shared" si="6"/>
        <v>USD - USA</v>
      </c>
      <c r="H198" s="226" t="str">
        <f t="shared" si="7"/>
        <v>USD - USA</v>
      </c>
    </row>
    <row r="199" spans="3:8" ht="14" x14ac:dyDescent="0.3">
      <c r="C199" s="226" t="s">
        <v>551</v>
      </c>
      <c r="D199" s="226" t="s">
        <v>583</v>
      </c>
      <c r="E199" s="226" t="s">
        <v>584</v>
      </c>
      <c r="F199" s="226" t="s">
        <v>585</v>
      </c>
      <c r="G199" s="226" t="str">
        <f t="shared" si="6"/>
        <v>UZS - Usbekistan</v>
      </c>
      <c r="H199" s="226" t="str">
        <f t="shared" si="7"/>
        <v>UZS - Usbekistan</v>
      </c>
    </row>
    <row r="200" spans="3:8" ht="14" x14ac:dyDescent="0.3">
      <c r="C200" s="226" t="s">
        <v>554</v>
      </c>
      <c r="D200" s="226" t="s">
        <v>586</v>
      </c>
      <c r="E200" s="226" t="s">
        <v>587</v>
      </c>
      <c r="F200" s="226" t="s">
        <v>588</v>
      </c>
      <c r="G200" s="226" t="str">
        <f t="shared" si="6"/>
        <v>VUV - Vanuatu</v>
      </c>
      <c r="H200" s="226" t="str">
        <f t="shared" si="7"/>
        <v>VUV - Vanuatu</v>
      </c>
    </row>
    <row r="201" spans="3:8" ht="14" x14ac:dyDescent="0.3">
      <c r="C201" s="226" t="s">
        <v>535</v>
      </c>
      <c r="D201" s="226" t="s">
        <v>589</v>
      </c>
      <c r="E201" s="226" t="s">
        <v>149</v>
      </c>
      <c r="F201" s="226" t="s">
        <v>590</v>
      </c>
      <c r="G201" s="226" t="str">
        <f t="shared" si="6"/>
        <v>VEF - Venezuela, Boliv. Rep. of</v>
      </c>
      <c r="H201" s="226" t="str">
        <f t="shared" si="7"/>
        <v>VEF - Venezuela, Boliv. Rep. of</v>
      </c>
    </row>
    <row r="202" spans="3:8" ht="14" x14ac:dyDescent="0.3">
      <c r="C202" s="226" t="s">
        <v>557</v>
      </c>
      <c r="D202" s="226" t="s">
        <v>591</v>
      </c>
      <c r="E202" s="226" t="s">
        <v>367</v>
      </c>
      <c r="F202" s="226" t="s">
        <v>592</v>
      </c>
      <c r="G202" s="226" t="str">
        <f t="shared" si="6"/>
        <v>AED - Vereinigte Arabische Emirate</v>
      </c>
      <c r="H202" s="226" t="str">
        <f t="shared" si="7"/>
        <v>AED - Vereinigte Arabische Emirate</v>
      </c>
    </row>
    <row r="203" spans="3:8" ht="14" x14ac:dyDescent="0.3">
      <c r="C203" s="226" t="s">
        <v>560</v>
      </c>
      <c r="D203" s="226" t="s">
        <v>593</v>
      </c>
      <c r="E203" s="226" t="s">
        <v>594</v>
      </c>
      <c r="F203" s="226" t="s">
        <v>595</v>
      </c>
      <c r="G203" s="226" t="str">
        <f t="shared" si="6"/>
        <v>VND - Vietnam</v>
      </c>
      <c r="H203" s="226" t="str">
        <f t="shared" si="7"/>
        <v>VND - Vietnam</v>
      </c>
    </row>
    <row r="204" spans="3:8" ht="14" x14ac:dyDescent="0.3">
      <c r="C204" s="226" t="s">
        <v>596</v>
      </c>
      <c r="D204" s="226" t="s">
        <v>597</v>
      </c>
      <c r="E204" s="226" t="s">
        <v>210</v>
      </c>
      <c r="F204" s="226" t="s">
        <v>211</v>
      </c>
      <c r="G204" s="226" t="str">
        <f t="shared" si="6"/>
        <v>XPF - Wallis und Futuna</v>
      </c>
      <c r="H204" s="226" t="str">
        <f t="shared" si="7"/>
        <v>XPF - Wallis und Futuna</v>
      </c>
    </row>
    <row r="205" spans="3:8" ht="14" x14ac:dyDescent="0.3">
      <c r="C205" s="226" t="s">
        <v>566</v>
      </c>
      <c r="D205" s="226" t="s">
        <v>598</v>
      </c>
      <c r="E205" s="226" t="s">
        <v>133</v>
      </c>
      <c r="F205" s="226" t="s">
        <v>599</v>
      </c>
      <c r="G205" s="226" t="str">
        <f t="shared" si="6"/>
        <v>BYR - Weißrußland</v>
      </c>
      <c r="H205" s="226" t="str">
        <f t="shared" si="7"/>
        <v>BYR - Weißrußland</v>
      </c>
    </row>
    <row r="206" spans="3:8" ht="14" x14ac:dyDescent="0.3">
      <c r="C206" s="226" t="s">
        <v>569</v>
      </c>
      <c r="D206" s="226" t="s">
        <v>600</v>
      </c>
      <c r="E206" s="226" t="s">
        <v>367</v>
      </c>
      <c r="F206" s="226" t="s">
        <v>368</v>
      </c>
      <c r="G206" s="226" t="str">
        <f t="shared" si="6"/>
        <v>MAD - Westsahara</v>
      </c>
      <c r="H206" s="226" t="str">
        <f t="shared" si="7"/>
        <v>MAD - Westsahara</v>
      </c>
    </row>
    <row r="207" spans="3:8" ht="14" x14ac:dyDescent="0.3">
      <c r="C207" s="226" t="s">
        <v>570</v>
      </c>
      <c r="D207" s="226" t="s">
        <v>601</v>
      </c>
      <c r="E207" s="226" t="s">
        <v>602</v>
      </c>
      <c r="F207" s="226" t="s">
        <v>603</v>
      </c>
      <c r="G207" s="226" t="str">
        <f t="shared" si="6"/>
        <v>CDF - Zaire</v>
      </c>
      <c r="H207" s="226" t="str">
        <f t="shared" si="7"/>
        <v>CDF - Zaire</v>
      </c>
    </row>
    <row r="208" spans="3:8" ht="14" x14ac:dyDescent="0.3">
      <c r="C208" s="226" t="s">
        <v>573</v>
      </c>
      <c r="D208" s="226" t="s">
        <v>604</v>
      </c>
      <c r="E208" s="226" t="s">
        <v>100</v>
      </c>
      <c r="F208" s="226" t="s">
        <v>101</v>
      </c>
      <c r="G208" s="226" t="str">
        <f t="shared" si="6"/>
        <v>XAF - Zentralafrikanische Republik</v>
      </c>
      <c r="H208" s="226" t="str">
        <f t="shared" si="7"/>
        <v>XAF - Zentralafrikanische Republik</v>
      </c>
    </row>
    <row r="209" spans="3:8" ht="14" x14ac:dyDescent="0.3">
      <c r="C209" s="226" t="s">
        <v>576</v>
      </c>
      <c r="D209" s="226"/>
      <c r="E209" s="226"/>
      <c r="F209" s="226"/>
      <c r="G209" s="226"/>
      <c r="H209" s="226"/>
    </row>
    <row r="210" spans="3:8" ht="14" x14ac:dyDescent="0.3">
      <c r="C210" s="226" t="s">
        <v>579</v>
      </c>
      <c r="D210" s="226"/>
      <c r="E210" s="226"/>
      <c r="F210" s="226"/>
      <c r="G210" s="226"/>
      <c r="H210" s="226"/>
    </row>
    <row r="211" spans="3:8" ht="14" x14ac:dyDescent="0.3">
      <c r="C211" s="226" t="s">
        <v>582</v>
      </c>
      <c r="D211" s="226"/>
      <c r="E211" s="226"/>
      <c r="F211" s="226"/>
      <c r="G211" s="226"/>
      <c r="H211" s="226"/>
    </row>
    <row r="212" spans="3:8" ht="14" x14ac:dyDescent="0.3">
      <c r="C212" s="226" t="s">
        <v>583</v>
      </c>
      <c r="D212" s="226"/>
      <c r="E212" s="226"/>
      <c r="F212" s="226"/>
      <c r="G212" s="226"/>
      <c r="H212" s="226"/>
    </row>
    <row r="213" spans="3:8" ht="14" x14ac:dyDescent="0.3">
      <c r="C213" s="226" t="s">
        <v>586</v>
      </c>
      <c r="D213" s="226"/>
      <c r="E213" s="226"/>
      <c r="F213" s="226"/>
      <c r="G213" s="226"/>
      <c r="H213" s="226"/>
    </row>
    <row r="214" spans="3:8" ht="14" x14ac:dyDescent="0.3">
      <c r="C214" s="237" t="s">
        <v>605</v>
      </c>
      <c r="D214" s="226"/>
      <c r="E214" s="226"/>
      <c r="F214" s="226"/>
      <c r="G214" s="226"/>
      <c r="H214" s="226"/>
    </row>
    <row r="215" spans="3:8" ht="14" x14ac:dyDescent="0.3">
      <c r="C215" s="226" t="s">
        <v>591</v>
      </c>
      <c r="D215" s="226"/>
      <c r="E215" s="226"/>
      <c r="F215" s="226"/>
      <c r="G215" s="226"/>
      <c r="H215" s="226"/>
    </row>
    <row r="216" spans="3:8" ht="14" x14ac:dyDescent="0.3">
      <c r="C216" s="226" t="s">
        <v>593</v>
      </c>
      <c r="D216" s="226"/>
      <c r="E216" s="226"/>
      <c r="F216" s="226"/>
      <c r="G216" s="226"/>
      <c r="H216" s="226"/>
    </row>
    <row r="217" spans="3:8" ht="14" x14ac:dyDescent="0.3">
      <c r="C217" s="226" t="s">
        <v>597</v>
      </c>
      <c r="D217" s="226"/>
      <c r="E217" s="226"/>
      <c r="F217" s="226"/>
      <c r="G217" s="226"/>
      <c r="H217" s="226"/>
    </row>
    <row r="218" spans="3:8" ht="14" x14ac:dyDescent="0.3">
      <c r="C218" s="226" t="s">
        <v>598</v>
      </c>
      <c r="D218" s="226"/>
      <c r="E218" s="226"/>
      <c r="F218" s="226"/>
      <c r="G218" s="226"/>
      <c r="H218" s="226"/>
    </row>
    <row r="219" spans="3:8" ht="14" x14ac:dyDescent="0.3">
      <c r="C219" s="226" t="s">
        <v>600</v>
      </c>
      <c r="D219" s="226"/>
      <c r="E219" s="226"/>
      <c r="F219" s="226"/>
      <c r="G219" s="226"/>
      <c r="H219" s="226"/>
    </row>
    <row r="220" spans="3:8" ht="14" x14ac:dyDescent="0.3">
      <c r="C220" s="226" t="s">
        <v>601</v>
      </c>
      <c r="D220" s="226"/>
      <c r="E220" s="226"/>
      <c r="F220" s="226"/>
      <c r="G220" s="226"/>
      <c r="H220" s="226"/>
    </row>
    <row r="221" spans="3:8" ht="14" x14ac:dyDescent="0.3">
      <c r="C221" s="226" t="s">
        <v>604</v>
      </c>
      <c r="D221" s="226"/>
      <c r="E221" s="226"/>
      <c r="F221" s="226"/>
      <c r="G221" s="226"/>
      <c r="H221" s="226"/>
    </row>
    <row r="222" spans="3:8" ht="14" x14ac:dyDescent="0.3">
      <c r="C222" s="226" t="s">
        <v>606</v>
      </c>
      <c r="D222" s="226"/>
      <c r="E222" s="226"/>
      <c r="F222" s="226"/>
      <c r="G222" s="226"/>
      <c r="H222" s="226"/>
    </row>
    <row r="223" spans="3:8" ht="14" x14ac:dyDescent="0.3">
      <c r="C223" s="226"/>
      <c r="D223" s="226"/>
      <c r="E223" s="226"/>
      <c r="F223" s="226"/>
      <c r="G223" s="226"/>
      <c r="H223" s="22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Vorlage</vt:lpstr>
      <vt:lpstr>Zusammenzug Reisespesen (Bahn) 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Schranz</dc:creator>
  <cp:lastModifiedBy>Stalder, Priska Brigitte (HISTDEK)</cp:lastModifiedBy>
  <cp:lastPrinted>2022-02-10T14:44:04Z</cp:lastPrinted>
  <dcterms:created xsi:type="dcterms:W3CDTF">2006-08-09T17:03:08Z</dcterms:created>
  <dcterms:modified xsi:type="dcterms:W3CDTF">2024-02-12T09:50:01Z</dcterms:modified>
</cp:coreProperties>
</file>